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drawings/drawing1.xml" ContentType="application/vnd.openxmlformats-officedocument.drawing+xml"/>
  <Override PartName="/xl/worksheets/sheet3.xml" ContentType="application/vnd.openxmlformats-officedocument.spreadsheetml.worksheet+xml"/>
  <Override PartName="/xl/charts/chart1.xml" ContentType="application/vnd.openxmlformats-officedocument.drawingml.chart+xml"/>
  <Override PartName="/xl/charts/chart2.xml" ContentType="application/vnd.openxmlformats-officedocument.drawingml.char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uivi Loyers" sheetId="1" state="visible" r:id="rId1"/>
    <sheet xmlns:r="http://schemas.openxmlformats.org/officeDocument/2006/relationships" name="Tableau de bord" sheetId="2" state="visible" r:id="rId2"/>
    <sheet xmlns:r="http://schemas.openxmlformats.org/officeDocument/2006/relationships" name="Mode d'emploi" sheetId="3" state="visible" r:id="rId3"/>
  </sheets>
  <definedNames/>
  <calcPr calcId="124519" fullCalcOnLoad="1"/>
</workbook>
</file>

<file path=xl/styles.xml><?xml version="1.0" encoding="utf-8"?>
<styleSheet xmlns="http://schemas.openxmlformats.org/spreadsheetml/2006/main">
  <numFmts count="3">
    <numFmt numFmtId="164" formatCode="#,##0.00&quot; €&quot;"/>
    <numFmt numFmtId="165" formatCode="DD/MM/YYYY"/>
    <numFmt numFmtId="166" formatCode="0.0%"/>
  </numFmts>
  <fonts count="7">
    <font>
      <name val="Calibri"/>
      <family val="2"/>
      <color theme="1"/>
      <sz val="11"/>
      <scheme val="minor"/>
    </font>
    <font>
      <name val="Calibri"/>
      <b val="1"/>
      <color rgb="00FFFFFF"/>
      <sz val="16"/>
    </font>
    <font>
      <name val="Calibri"/>
      <b val="1"/>
      <color rgb="00FFFFFF"/>
      <sz val="11"/>
    </font>
    <font>
      <name val="Calibri"/>
      <color rgb="001F2937"/>
      <sz val="10"/>
    </font>
    <font>
      <name val="Calibri"/>
      <b val="1"/>
      <color rgb="007C2D12"/>
      <sz val="10"/>
    </font>
    <font>
      <name val="Calibri"/>
      <b val="1"/>
      <color rgb="001F2937"/>
      <sz val="10"/>
    </font>
    <font>
      <name val="Calibri"/>
      <b val="1"/>
      <color rgb="00FFFFFF"/>
      <sz val="10"/>
    </font>
  </fonts>
  <fills count="8">
    <fill>
      <patternFill/>
    </fill>
    <fill>
      <patternFill patternType="gray125"/>
    </fill>
    <fill>
      <patternFill patternType="solid">
        <fgColor rgb="000E7A54"/>
      </patternFill>
    </fill>
    <fill>
      <patternFill patternType="solid">
        <fgColor rgb="00EAF7F1"/>
      </patternFill>
    </fill>
    <fill>
      <patternFill patternType="solid">
        <fgColor rgb="00FFFBEB"/>
      </patternFill>
    </fill>
    <fill>
      <patternFill patternType="solid">
        <fgColor rgb="00FFFFFF"/>
      </patternFill>
    </fill>
    <fill>
      <patternFill patternType="solid">
        <fgColor rgb="00F97316"/>
      </patternFill>
    </fill>
    <fill>
      <patternFill patternType="solid">
        <fgColor rgb="0012946A"/>
      </patternFill>
    </fill>
  </fills>
  <borders count="2">
    <border>
      <left/>
      <right/>
      <top/>
      <bottom/>
      <diagonal/>
    </border>
    <border>
      <left style="thin">
        <color rgb="00D1D5DB"/>
      </left>
      <right style="thin">
        <color rgb="00D1D5DB"/>
      </right>
      <top style="thin">
        <color rgb="00D1D5DB"/>
      </top>
      <bottom style="thin">
        <color rgb="00D1D5DB"/>
      </bottom>
    </border>
  </borders>
  <cellStyleXfs count="1">
    <xf numFmtId="0" fontId="0" fillId="0" borderId="0"/>
  </cellStyleXfs>
  <cellXfs count="27">
    <xf numFmtId="0" fontId="0" fillId="0" borderId="0" pivotButton="0" quotePrefix="0" xfId="0"/>
    <xf numFmtId="0" fontId="1" fillId="2" borderId="0" applyAlignment="1" pivotButton="0" quotePrefix="0" xfId="0">
      <alignment horizontal="center" vertical="center" wrapText="1"/>
    </xf>
    <xf numFmtId="0" fontId="2" fillId="2" borderId="1" applyAlignment="1" pivotButton="0" quotePrefix="0" xfId="0">
      <alignment horizontal="center" vertical="center" wrapText="1"/>
    </xf>
    <xf numFmtId="0" fontId="3" fillId="3" borderId="1" applyAlignment="1" pivotButton="0" quotePrefix="0" xfId="0">
      <alignment horizontal="left" vertical="center" wrapText="1"/>
    </xf>
    <xf numFmtId="0" fontId="3" fillId="3" borderId="1" applyAlignment="1" pivotButton="0" quotePrefix="0" xfId="0">
      <alignment horizontal="center" vertical="center" wrapText="1"/>
    </xf>
    <xf numFmtId="164" fontId="3" fillId="3" borderId="1" applyAlignment="1" pivotButton="0" quotePrefix="0" xfId="0">
      <alignment horizontal="center" vertical="center" wrapText="1"/>
    </xf>
    <xf numFmtId="165" fontId="3" fillId="3" borderId="1" applyAlignment="1" pivotButton="0" quotePrefix="0" xfId="0">
      <alignment horizontal="center" vertical="center" wrapText="1"/>
    </xf>
    <xf numFmtId="165" fontId="3" fillId="4" borderId="1" applyAlignment="1" pivotButton="0" quotePrefix="0" xfId="0">
      <alignment horizontal="center" vertical="center" wrapText="1"/>
    </xf>
    <xf numFmtId="164" fontId="3" fillId="4" borderId="1" applyAlignment="1" pivotButton="0" quotePrefix="0" xfId="0">
      <alignment horizontal="center" vertical="center" wrapText="1"/>
    </xf>
    <xf numFmtId="0" fontId="3" fillId="5" borderId="1" applyAlignment="1" pivotButton="0" quotePrefix="0" xfId="0">
      <alignment horizontal="left" vertical="center" wrapText="1"/>
    </xf>
    <xf numFmtId="0" fontId="3" fillId="5" borderId="1" applyAlignment="1" pivotButton="0" quotePrefix="0" xfId="0">
      <alignment horizontal="center" vertical="center" wrapText="1"/>
    </xf>
    <xf numFmtId="164" fontId="3" fillId="5" borderId="1" applyAlignment="1" pivotButton="0" quotePrefix="0" xfId="0">
      <alignment horizontal="center" vertical="center" wrapText="1"/>
    </xf>
    <xf numFmtId="165" fontId="3" fillId="5" borderId="1" applyAlignment="1" pivotButton="0" quotePrefix="0" xfId="0">
      <alignment horizontal="center" vertical="center" wrapText="1"/>
    </xf>
    <xf numFmtId="0" fontId="4" fillId="6" borderId="1" pivotButton="0" quotePrefix="0" xfId="0"/>
    <xf numFmtId="164" fontId="4" fillId="6" borderId="1" pivotButton="0" quotePrefix="0" xfId="0"/>
    <xf numFmtId="0" fontId="5" fillId="0" borderId="0" pivotButton="0" quotePrefix="0" xfId="0"/>
    <xf numFmtId="0" fontId="3" fillId="0" borderId="0" applyAlignment="1" pivotButton="0" quotePrefix="0" xfId="0">
      <alignment horizontal="center" vertical="center" wrapText="1"/>
    </xf>
    <xf numFmtId="166" fontId="3" fillId="0" borderId="0" applyAlignment="1" pivotButton="0" quotePrefix="0" xfId="0">
      <alignment horizontal="center" vertical="center" wrapText="1"/>
    </xf>
    <xf numFmtId="164" fontId="5" fillId="3" borderId="1" applyAlignment="1" pivotButton="0" quotePrefix="0" xfId="0">
      <alignment horizontal="center" vertical="center" wrapText="1"/>
    </xf>
    <xf numFmtId="164" fontId="5" fillId="5" borderId="1" applyAlignment="1" pivotButton="0" quotePrefix="0" xfId="0">
      <alignment horizontal="center" vertical="center" wrapText="1"/>
    </xf>
    <xf numFmtId="166" fontId="5" fillId="3" borderId="1" applyAlignment="1" pivotButton="0" quotePrefix="0" xfId="0">
      <alignment horizontal="center" vertical="center" wrapText="1"/>
    </xf>
    <xf numFmtId="1" fontId="5" fillId="5" borderId="1" applyAlignment="1" pivotButton="0" quotePrefix="0" xfId="0">
      <alignment horizontal="center" vertical="center" wrapText="1"/>
    </xf>
    <xf numFmtId="1" fontId="5" fillId="3" borderId="1" applyAlignment="1" pivotButton="0" quotePrefix="0" xfId="0">
      <alignment horizontal="center" vertical="center" wrapText="1"/>
    </xf>
    <xf numFmtId="0" fontId="2" fillId="7" borderId="1" applyAlignment="1" pivotButton="0" quotePrefix="0" xfId="0">
      <alignment horizontal="center" vertical="center" wrapText="1"/>
    </xf>
    <xf numFmtId="0" fontId="3" fillId="0" borderId="1" applyAlignment="1" pivotButton="0" quotePrefix="0" xfId="0">
      <alignment horizontal="center" vertical="center" wrapText="1"/>
    </xf>
    <xf numFmtId="0" fontId="6" fillId="7" borderId="1" applyAlignment="1" pivotButton="0" quotePrefix="0" xfId="0">
      <alignment horizontal="left" vertical="center" wrapText="1"/>
    </xf>
    <xf numFmtId="0" fontId="3" fillId="0" borderId="1" applyAlignment="1" pivotButton="0" quotePrefix="0" xfId="0">
      <alignment horizontal="left" vertical="center" wrapText="1"/>
    </xf>
  </cellXfs>
  <cellStyles count="1">
    <cellStyle name="Normal" xfId="0" builtinId="0" hidden="0"/>
  </cellStyles>
  <dxfs count="3">
    <dxf>
      <font>
        <b val="1"/>
        <color rgb="00FFFFFF"/>
      </font>
      <fill>
        <patternFill patternType="solid">
          <fgColor rgb="0016A34A"/>
        </patternFill>
      </fill>
    </dxf>
    <dxf>
      <font>
        <b val="1"/>
        <color rgb="00FFFFFF"/>
      </font>
      <fill>
        <patternFill patternType="solid">
          <fgColor rgb="00DC2626"/>
        </patternFill>
      </fill>
    </dxf>
    <dxf>
      <font>
        <b val="1"/>
        <color rgb="001F2937"/>
      </font>
      <fill>
        <patternFill patternType="solid">
          <fgColor rgb="00F97316"/>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charts/chart1.xml><?xml version="1.0" encoding="utf-8"?>
<chartSpace xmlns="http://schemas.openxmlformats.org/drawingml/2006/chart">
  <style val="10"/>
  <chart>
    <title>
      <tx>
        <rich>
          <a:bodyPr xmlns:a="http://schemas.openxmlformats.org/drawingml/2006/main"/>
          <a:p xmlns:a="http://schemas.openxmlformats.org/drawingml/2006/main">
            <a:pPr>
              <a:defRPr/>
            </a:pPr>
            <a:r>
              <a:t>Loyer dû vs Montant payé par locataire</a:t>
            </a:r>
          </a:p>
        </rich>
      </tx>
    </title>
    <plotArea>
      <barChart>
        <barDir val="col"/>
        <grouping val="clustered"/>
        <ser>
          <idx val="0"/>
          <order val="0"/>
          <tx>
            <strRef>
              <f>'Suivi Loyers'!F3</f>
            </strRef>
          </tx>
          <spPr>
            <a:solidFill xmlns:a="http://schemas.openxmlformats.org/drawingml/2006/main">
              <a:srgbClr val="0E7A54"/>
            </a:solidFill>
            <a:ln xmlns:a="http://schemas.openxmlformats.org/drawingml/2006/main">
              <a:prstDash val="solid"/>
            </a:ln>
          </spPr>
          <cat>
            <numRef>
              <f>'Suivi Loyers'!$A$4:$A$13</f>
            </numRef>
          </cat>
          <val>
            <numRef>
              <f>'Suivi Loyers'!$F$4:$F$13</f>
            </numRef>
          </val>
        </ser>
        <ser>
          <idx val="1"/>
          <order val="1"/>
          <tx>
            <strRef>
              <f>'Suivi Loyers'!J3</f>
            </strRef>
          </tx>
          <spPr>
            <a:solidFill xmlns:a="http://schemas.openxmlformats.org/drawingml/2006/main">
              <a:srgbClr val="F97316"/>
            </a:solidFill>
            <a:ln xmlns:a="http://schemas.openxmlformats.org/drawingml/2006/main">
              <a:prstDash val="solid"/>
            </a:ln>
          </spPr>
          <cat>
            <numRef>
              <f>'Suivi Loyers'!$A$4:$A$13</f>
            </numRef>
          </cat>
          <val>
            <numRef>
              <f>'Suivi Loyers'!$J$4:$J$13</f>
            </numRef>
          </val>
        </ser>
        <gapWidth val="150"/>
        <axId val="10"/>
        <axId val="100"/>
      </barChart>
      <catAx>
        <axId val="10"/>
        <scaling>
          <orientation val="minMax"/>
        </scaling>
        <axPos val="l"/>
        <title>
          <tx>
            <rich>
              <a:bodyPr xmlns:a="http://schemas.openxmlformats.org/drawingml/2006/main"/>
              <a:p xmlns:a="http://schemas.openxmlformats.org/drawingml/2006/main">
                <a:pPr>
                  <a:defRPr/>
                </a:pPr>
                <a:r>
                  <a:t>Locataire</a:t>
                </a:r>
              </a:p>
            </rich>
          </tx>
        </title>
        <majorTickMark val="none"/>
        <minorTickMark val="none"/>
        <crossAx val="100"/>
        <lblOffset val="100"/>
      </catAx>
      <valAx>
        <axId val="100"/>
        <scaling>
          <orientation val="minMax"/>
        </scaling>
        <axPos val="l"/>
        <majorGridlines/>
        <title>
          <tx>
            <rich>
              <a:bodyPr xmlns:a="http://schemas.openxmlformats.org/drawingml/2006/main"/>
              <a:p xmlns:a="http://schemas.openxmlformats.org/drawingml/2006/main">
                <a:pPr>
                  <a:defRPr/>
                </a:pPr>
                <a:r>
                  <a:t>Montant (€)</a:t>
                </a:r>
              </a:p>
            </rich>
          </tx>
        </title>
        <majorTickMark val="none"/>
        <minorTickMark val="none"/>
        <crossAx val="10"/>
      </valAx>
    </plotArea>
    <legend>
      <legendPos val="r"/>
    </legend>
    <plotVisOnly val="1"/>
    <dispBlanksAs val="gap"/>
  </chart>
</chartSpace>
</file>

<file path=xl/charts/chart2.xml><?xml version="1.0" encoding="utf-8"?>
<chartSpace xmlns="http://schemas.openxmlformats.org/drawingml/2006/chart">
  <chart>
    <title>
      <tx>
        <rich>
          <a:bodyPr xmlns:a="http://schemas.openxmlformats.org/drawingml/2006/main"/>
          <a:p xmlns:a="http://schemas.openxmlformats.org/drawingml/2006/main">
            <a:pPr>
              <a:defRPr/>
            </a:pPr>
            <a:r>
              <a:t>Répartition des statuts de paiement</a:t>
            </a:r>
          </a:p>
        </rich>
      </tx>
    </title>
    <plotArea>
      <pieChart>
        <varyColors val="1"/>
        <ser>
          <idx val="0"/>
          <order val="0"/>
          <tx>
            <strRef>
              <f>'Tableau de bord'!B11</f>
            </strRef>
          </tx>
          <spPr>
            <a:ln xmlns:a="http://schemas.openxmlformats.org/drawingml/2006/main">
              <a:prstDash val="solid"/>
            </a:ln>
          </spPr>
          <cat>
            <numRef>
              <f>'Tableau de bord'!$A$12:$A$14</f>
            </numRef>
          </cat>
          <val>
            <numRef>
              <f>'Tableau de bord'!$B$12:$B$14</f>
            </numRef>
          </val>
        </ser>
        <firstSliceAng val="0"/>
      </pieChart>
    </plotArea>
    <legend>
      <legendPos val="r"/>
    </legend>
    <plotVisOnly val="1"/>
    <dispBlanksAs val="gap"/>
  </chart>
</chartSpace>
</file>

<file path=xl/drawings/_rels/drawing1.xml.rels><Relationships xmlns="http://schemas.openxmlformats.org/package/2006/relationships"><Relationship Type="http://schemas.openxmlformats.org/officeDocument/2006/relationships/chart" Target="/xl/charts/chart1.xml" Id="rId1"/><Relationship Type="http://schemas.openxmlformats.org/officeDocument/2006/relationships/chart" Target="/xl/charts/chart2.xml" Id="rId2"/></Relationships>
</file>

<file path=xl/drawings/drawing1.xml><?xml version="1.0" encoding="utf-8"?>
<wsDr xmlns="http://schemas.openxmlformats.org/drawingml/2006/spreadsheetDrawing">
  <oneCellAnchor>
    <from>
      <col>3</col>
      <colOff>0</colOff>
      <row>3</row>
      <rowOff>0</rowOff>
    </from>
    <ext cx="7200000" cy="3240000"/>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oneCellAnchor>
  <oneCellAnchor>
    <from>
      <col>3</col>
      <colOff>0</colOff>
      <row>21</row>
      <rowOff>0</rowOff>
    </from>
    <ext cx="4320000" cy="3240000"/>
    <graphicFrame>
      <nvGraphicFramePr>
        <cNvPr id="2" name="Chart 2"/>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2"/>
        </a:graphicData>
      </a:graphic>
    </graphicFrame>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Relationships xmlns="http://schemas.openxmlformats.org/package/2006/relationships"><Relationship Type="http://schemas.openxmlformats.org/officeDocument/2006/relationships/drawing" Target="/xl/drawings/drawing1.xml" Id="rId1"/></Relationships>
</file>

<file path=xl/worksheets/sheet1.xml><?xml version="1.0" encoding="utf-8"?>
<worksheet xmlns="http://schemas.openxmlformats.org/spreadsheetml/2006/main">
  <sheetPr>
    <outlinePr summaryBelow="1" summaryRight="1"/>
    <pageSetUpPr/>
  </sheetPr>
  <dimension ref="A1:M20"/>
  <sheetViews>
    <sheetView workbookViewId="0">
      <pane ySplit="3" topLeftCell="A4" activePane="bottomLeft" state="frozen"/>
      <selection pane="bottomLeft" activeCell="A1" sqref="A1"/>
    </sheetView>
  </sheetViews>
  <sheetFormatPr baseColWidth="8" defaultRowHeight="15"/>
  <cols>
    <col width="20" customWidth="1" min="1" max="1"/>
    <col width="26" customWidth="1" min="2" max="2"/>
    <col width="14" customWidth="1" min="3" max="3"/>
    <col width="13" customWidth="1" min="4" max="4"/>
    <col width="12" customWidth="1" min="5" max="5"/>
    <col width="14" customWidth="1" min="6" max="6"/>
    <col width="12" customWidth="1" min="7" max="7"/>
    <col width="15" customWidth="1" min="8" max="8"/>
    <col width="15" customWidth="1" min="9" max="9"/>
    <col width="15" customWidth="1" min="10" max="10"/>
    <col width="15" customWidth="1" min="11" max="11"/>
    <col width="12" customWidth="1" min="12" max="12"/>
    <col width="13" customWidth="1" min="13" max="13"/>
  </cols>
  <sheetData>
    <row r="1" ht="28" customHeight="1">
      <c r="A1" s="1" t="inlineStr">
        <is>
          <t>TABLEAU DE SUIVI DES LOYERS - ANNÉE 2026</t>
        </is>
      </c>
    </row>
    <row r="3" ht="32" customHeight="1">
      <c r="A3" s="2" t="inlineStr">
        <is>
          <t>Locataire</t>
        </is>
      </c>
      <c r="B3" s="2" t="inlineStr">
        <is>
          <t>Bien loué</t>
        </is>
      </c>
      <c r="C3" s="2" t="inlineStr">
        <is>
          <t>Ville</t>
        </is>
      </c>
      <c r="D3" s="2" t="inlineStr">
        <is>
          <t>Loyer HC (€)</t>
        </is>
      </c>
      <c r="E3" s="2" t="inlineStr">
        <is>
          <t>Charges (€)</t>
        </is>
      </c>
      <c r="F3" s="2" t="inlineStr">
        <is>
          <t>Loyer Total (€)</t>
        </is>
      </c>
      <c r="G3" s="2" t="inlineStr">
        <is>
          <t>Mois</t>
        </is>
      </c>
      <c r="H3" s="2" t="inlineStr">
        <is>
          <t>Date échéance</t>
        </is>
      </c>
      <c r="I3" s="2" t="inlineStr">
        <is>
          <t>Date paiement</t>
        </is>
      </c>
      <c r="J3" s="2" t="inlineStr">
        <is>
          <t>Montant payé (€)</t>
        </is>
      </c>
      <c r="K3" s="2" t="inlineStr">
        <is>
          <t>Mode paiement</t>
        </is>
      </c>
      <c r="L3" s="2" t="inlineStr">
        <is>
          <t>Statut</t>
        </is>
      </c>
      <c r="M3" s="2" t="inlineStr">
        <is>
          <t>Jours retard</t>
        </is>
      </c>
    </row>
    <row r="4">
      <c r="A4" s="3" t="inlineStr">
        <is>
          <t>Camille Dubois</t>
        </is>
      </c>
      <c r="B4" s="3" t="inlineStr">
        <is>
          <t>T2 Rue Victor Hugo</t>
        </is>
      </c>
      <c r="C4" s="4" t="inlineStr">
        <is>
          <t>Paris</t>
        </is>
      </c>
      <c r="D4" s="5" t="n">
        <v>950</v>
      </c>
      <c r="E4" s="5" t="n">
        <v>90</v>
      </c>
      <c r="F4" s="5">
        <f>D4+E4</f>
        <v/>
      </c>
      <c r="G4" s="4" t="inlineStr">
        <is>
          <t>01/07/2026</t>
        </is>
      </c>
      <c r="H4" s="6" t="inlineStr">
        <is>
          <t>05/07/2026</t>
        </is>
      </c>
      <c r="I4" s="7" t="inlineStr">
        <is>
          <t>05/07/2026</t>
        </is>
      </c>
      <c r="J4" s="8" t="n">
        <v>1040</v>
      </c>
      <c r="K4" s="4" t="inlineStr">
        <is>
          <t>Virement</t>
        </is>
      </c>
      <c r="L4" s="4">
        <f>IF(J4="","Impayé",IF(J4&gt;=F4,"Payé",IF(J4&gt;0,"Partiel","Impayé")))</f>
        <v/>
      </c>
      <c r="M4" s="4">
        <f>IF(I4="","",IF(I4&gt;H4,I4-H4,0))</f>
        <v/>
      </c>
    </row>
    <row r="5">
      <c r="A5" s="9" t="inlineStr">
        <is>
          <t>Julien Martin</t>
        </is>
      </c>
      <c r="B5" s="9" t="inlineStr">
        <is>
          <t>Studio Rue de la Paix</t>
        </is>
      </c>
      <c r="C5" s="10" t="inlineStr">
        <is>
          <t>Lyon</t>
        </is>
      </c>
      <c r="D5" s="11" t="n">
        <v>620</v>
      </c>
      <c r="E5" s="11" t="n">
        <v>60</v>
      </c>
      <c r="F5" s="11">
        <f>D5+E5</f>
        <v/>
      </c>
      <c r="G5" s="10" t="inlineStr">
        <is>
          <t>01/07/2026</t>
        </is>
      </c>
      <c r="H5" s="12" t="inlineStr">
        <is>
          <t>10/07/2026</t>
        </is>
      </c>
      <c r="I5" s="7" t="inlineStr">
        <is>
          <t>10/07/2026</t>
        </is>
      </c>
      <c r="J5" s="8" t="n">
        <v>680</v>
      </c>
      <c r="K5" s="10" t="inlineStr">
        <is>
          <t>Prélèvement</t>
        </is>
      </c>
      <c r="L5" s="10">
        <f>IF(J5="","Impayé",IF(J5&gt;=F5,"Payé",IF(J5&gt;0,"Partiel","Impayé")))</f>
        <v/>
      </c>
      <c r="M5" s="10">
        <f>IF(I5="","",IF(I5&gt;H5,I5-H5,0))</f>
        <v/>
      </c>
    </row>
    <row r="6">
      <c r="A6" s="3" t="inlineStr">
        <is>
          <t>Chloé Bernard</t>
        </is>
      </c>
      <c r="B6" s="3" t="inlineStr">
        <is>
          <t>T3 Avenue Jean Jaurès</t>
        </is>
      </c>
      <c r="C6" s="4" t="inlineStr">
        <is>
          <t>Marseille</t>
        </is>
      </c>
      <c r="D6" s="5" t="n">
        <v>780</v>
      </c>
      <c r="E6" s="5" t="n">
        <v>75</v>
      </c>
      <c r="F6" s="5">
        <f>D6+E6</f>
        <v/>
      </c>
      <c r="G6" s="4" t="inlineStr">
        <is>
          <t>01/07/2026</t>
        </is>
      </c>
      <c r="H6" s="6" t="inlineStr"/>
      <c r="I6" s="7" t="inlineStr"/>
      <c r="J6" s="8" t="n">
        <v>0</v>
      </c>
      <c r="K6" s="4" t="inlineStr">
        <is>
          <t>Chèque</t>
        </is>
      </c>
      <c r="L6" s="4">
        <f>IF(J6="","Impayé",IF(J6&gt;=F6,"Payé",IF(J6&gt;0,"Partiel","Impayé")))</f>
        <v/>
      </c>
      <c r="M6" s="4">
        <f>IF(I6="","",IF(I6&gt;H6,I6-H6,0))</f>
        <v/>
      </c>
    </row>
    <row r="7">
      <c r="A7" s="9" t="inlineStr">
        <is>
          <t>Thomas Petit</t>
        </is>
      </c>
      <c r="B7" s="9" t="inlineStr">
        <is>
          <t>T1 Rue des Fleurs</t>
        </is>
      </c>
      <c r="C7" s="10" t="inlineStr">
        <is>
          <t>Toulouse</t>
        </is>
      </c>
      <c r="D7" s="11" t="n">
        <v>540</v>
      </c>
      <c r="E7" s="11" t="n">
        <v>45</v>
      </c>
      <c r="F7" s="11">
        <f>D7+E7</f>
        <v/>
      </c>
      <c r="G7" s="10" t="inlineStr">
        <is>
          <t>01/07/2026</t>
        </is>
      </c>
      <c r="H7" s="12" t="inlineStr">
        <is>
          <t>03/07/2026</t>
        </is>
      </c>
      <c r="I7" s="7" t="inlineStr">
        <is>
          <t>03/07/2026</t>
        </is>
      </c>
      <c r="J7" s="8" t="n">
        <v>585</v>
      </c>
      <c r="K7" s="10" t="inlineStr">
        <is>
          <t>Virement</t>
        </is>
      </c>
      <c r="L7" s="10">
        <f>IF(J7="","Impayé",IF(J7&gt;=F7,"Payé",IF(J7&gt;0,"Partiel","Impayé")))</f>
        <v/>
      </c>
      <c r="M7" s="10">
        <f>IF(I7="","",IF(I7&gt;H7,I7-H7,0))</f>
        <v/>
      </c>
    </row>
    <row r="8">
      <c r="A8" s="3" t="inlineStr">
        <is>
          <t>Léa Moreau</t>
        </is>
      </c>
      <c r="B8" s="3" t="inlineStr">
        <is>
          <t>T2 Rue Sainte-Catherine</t>
        </is>
      </c>
      <c r="C8" s="4" t="inlineStr">
        <is>
          <t>Bordeaux</t>
        </is>
      </c>
      <c r="D8" s="5" t="n">
        <v>700</v>
      </c>
      <c r="E8" s="5" t="n">
        <v>65</v>
      </c>
      <c r="F8" s="5">
        <f>D8+E8</f>
        <v/>
      </c>
      <c r="G8" s="4" t="inlineStr">
        <is>
          <t>01/07/2026</t>
        </is>
      </c>
      <c r="H8" s="6" t="inlineStr">
        <is>
          <t>08/07/2026</t>
        </is>
      </c>
      <c r="I8" s="7" t="inlineStr">
        <is>
          <t>08/07/2026</t>
        </is>
      </c>
      <c r="J8" s="8" t="n">
        <v>400</v>
      </c>
      <c r="K8" s="4" t="inlineStr">
        <is>
          <t>Espèces</t>
        </is>
      </c>
      <c r="L8" s="4">
        <f>IF(J8="","Impayé",IF(J8&gt;=F8,"Payé",IF(J8&gt;0,"Partiel","Impayé")))</f>
        <v/>
      </c>
      <c r="M8" s="4">
        <f>IF(I8="","",IF(I8&gt;H8,I8-H8,0))</f>
        <v/>
      </c>
    </row>
    <row r="9">
      <c r="A9" s="9" t="inlineStr">
        <is>
          <t>Nicolas Simon</t>
        </is>
      </c>
      <c r="B9" s="9" t="inlineStr">
        <is>
          <t>Studio Rue Nationale</t>
        </is>
      </c>
      <c r="C9" s="10" t="inlineStr">
        <is>
          <t>Lille</t>
        </is>
      </c>
      <c r="D9" s="11" t="n">
        <v>590</v>
      </c>
      <c r="E9" s="11" t="n">
        <v>55</v>
      </c>
      <c r="F9" s="11">
        <f>D9+E9</f>
        <v/>
      </c>
      <c r="G9" s="10" t="inlineStr">
        <is>
          <t>01/07/2026</t>
        </is>
      </c>
      <c r="H9" s="12" t="inlineStr">
        <is>
          <t>02/07/2026</t>
        </is>
      </c>
      <c r="I9" s="7" t="inlineStr">
        <is>
          <t>02/07/2026</t>
        </is>
      </c>
      <c r="J9" s="8" t="n">
        <v>645</v>
      </c>
      <c r="K9" s="10" t="inlineStr">
        <is>
          <t>Virement</t>
        </is>
      </c>
      <c r="L9" s="10">
        <f>IF(J9="","Impayé",IF(J9&gt;=F9,"Payé",IF(J9&gt;0,"Partiel","Impayé")))</f>
        <v/>
      </c>
      <c r="M9" s="10">
        <f>IF(I9="","",IF(I9&gt;H9,I9-H9,0))</f>
        <v/>
      </c>
    </row>
    <row r="10">
      <c r="A10" s="3" t="inlineStr">
        <is>
          <t>Manon Laurent</t>
        </is>
      </c>
      <c r="B10" s="3" t="inlineStr">
        <is>
          <t>T3 Rue Crébillon</t>
        </is>
      </c>
      <c r="C10" s="4" t="inlineStr">
        <is>
          <t>Nantes</t>
        </is>
      </c>
      <c r="D10" s="5" t="n">
        <v>820</v>
      </c>
      <c r="E10" s="5" t="n">
        <v>80</v>
      </c>
      <c r="F10" s="5">
        <f>D10+E10</f>
        <v/>
      </c>
      <c r="G10" s="4" t="inlineStr">
        <is>
          <t>01/07/2026</t>
        </is>
      </c>
      <c r="H10" s="6" t="inlineStr"/>
      <c r="I10" s="7" t="inlineStr"/>
      <c r="J10" s="8" t="n">
        <v>0</v>
      </c>
      <c r="K10" s="4" t="inlineStr">
        <is>
          <t>Prélèvement</t>
        </is>
      </c>
      <c r="L10" s="4">
        <f>IF(J10="","Impayé",IF(J10&gt;=F10,"Payé",IF(J10&gt;0,"Partiel","Impayé")))</f>
        <v/>
      </c>
      <c r="M10" s="4">
        <f>IF(I10="","",IF(I10&gt;H10,I10-H10,0))</f>
        <v/>
      </c>
    </row>
    <row r="11">
      <c r="A11" s="9" t="inlineStr">
        <is>
          <t>Hugo Michel</t>
        </is>
      </c>
      <c r="B11" s="9" t="inlineStr">
        <is>
          <t>T2 Rue des Grandes Arcades</t>
        </is>
      </c>
      <c r="C11" s="10" t="inlineStr">
        <is>
          <t>Strasbourg</t>
        </is>
      </c>
      <c r="D11" s="11" t="n">
        <v>760</v>
      </c>
      <c r="E11" s="11" t="n">
        <v>70</v>
      </c>
      <c r="F11" s="11">
        <f>D11+E11</f>
        <v/>
      </c>
      <c r="G11" s="10" t="inlineStr">
        <is>
          <t>01/07/2026</t>
        </is>
      </c>
      <c r="H11" s="12" t="inlineStr">
        <is>
          <t>15/07/2026</t>
        </is>
      </c>
      <c r="I11" s="7" t="inlineStr">
        <is>
          <t>15/07/2026</t>
        </is>
      </c>
      <c r="J11" s="8" t="n">
        <v>830</v>
      </c>
      <c r="K11" s="10" t="inlineStr">
        <is>
          <t>Chèque</t>
        </is>
      </c>
      <c r="L11" s="10">
        <f>IF(J11="","Impayé",IF(J11&gt;=F11,"Payé",IF(J11&gt;0,"Partiel","Impayé")))</f>
        <v/>
      </c>
      <c r="M11" s="10">
        <f>IF(I11="","",IF(I11&gt;H11,I11-H11,0))</f>
        <v/>
      </c>
    </row>
    <row r="12">
      <c r="A12" s="3" t="inlineStr">
        <is>
          <t>Émilie Garcia</t>
        </is>
      </c>
      <c r="B12" s="3" t="inlineStr">
        <is>
          <t>T1 Promenade des Anglais</t>
        </is>
      </c>
      <c r="C12" s="4" t="inlineStr">
        <is>
          <t>Nice</t>
        </is>
      </c>
      <c r="D12" s="5" t="n">
        <v>650</v>
      </c>
      <c r="E12" s="5" t="n">
        <v>60</v>
      </c>
      <c r="F12" s="5">
        <f>D12+E12</f>
        <v/>
      </c>
      <c r="G12" s="4" t="inlineStr">
        <is>
          <t>01/07/2026</t>
        </is>
      </c>
      <c r="H12" s="6" t="inlineStr">
        <is>
          <t>06/07/2026</t>
        </is>
      </c>
      <c r="I12" s="7" t="inlineStr">
        <is>
          <t>06/07/2026</t>
        </is>
      </c>
      <c r="J12" s="8" t="n">
        <v>710</v>
      </c>
      <c r="K12" s="4" t="inlineStr">
        <is>
          <t>Virement</t>
        </is>
      </c>
      <c r="L12" s="4">
        <f>IF(J12="","Impayé",IF(J12&gt;=F12,"Payé",IF(J12&gt;0,"Partiel","Impayé")))</f>
        <v/>
      </c>
      <c r="M12" s="4">
        <f>IF(I12="","",IF(I12&gt;H12,I12-H12,0))</f>
        <v/>
      </c>
    </row>
    <row r="13">
      <c r="A13" s="9" t="inlineStr">
        <is>
          <t>Lucas Roux</t>
        </is>
      </c>
      <c r="B13" s="9" t="inlineStr">
        <is>
          <t>T2 Rue de Bretagne</t>
        </is>
      </c>
      <c r="C13" s="10" t="inlineStr">
        <is>
          <t>Rennes</t>
        </is>
      </c>
      <c r="D13" s="11" t="n">
        <v>680</v>
      </c>
      <c r="E13" s="11" t="n">
        <v>65</v>
      </c>
      <c r="F13" s="11">
        <f>D13+E13</f>
        <v/>
      </c>
      <c r="G13" s="10" t="inlineStr">
        <is>
          <t>01/07/2026</t>
        </is>
      </c>
      <c r="H13" s="12" t="inlineStr"/>
      <c r="I13" s="7" t="inlineStr"/>
      <c r="J13" s="8" t="n">
        <v>0</v>
      </c>
      <c r="K13" s="10" t="inlineStr">
        <is>
          <t>Prélèvement</t>
        </is>
      </c>
      <c r="L13" s="10">
        <f>IF(J13="","Impayé",IF(J13&gt;=F13,"Payé",IF(J13&gt;0,"Partiel","Impayé")))</f>
        <v/>
      </c>
      <c r="M13" s="10">
        <f>IF(I13="","",IF(I13&gt;H13,I13-H13,0))</f>
        <v/>
      </c>
    </row>
    <row r="14">
      <c r="A14" s="13" t="inlineStr">
        <is>
          <t>TOTAL</t>
        </is>
      </c>
      <c r="B14" s="13" t="n"/>
      <c r="C14" s="13" t="n"/>
      <c r="D14" s="14">
        <f>SUM(D4:D13)</f>
        <v/>
      </c>
      <c r="E14" s="14">
        <f>SUM(E4:E13)</f>
        <v/>
      </c>
      <c r="F14" s="14">
        <f>SUM(F4:F13)</f>
        <v/>
      </c>
      <c r="G14" s="13" t="n"/>
      <c r="H14" s="13" t="n"/>
      <c r="I14" s="13" t="n"/>
      <c r="J14" s="14">
        <f>SUM(J4:J13)</f>
        <v/>
      </c>
      <c r="K14" s="13" t="n"/>
      <c r="L14" s="13" t="n"/>
      <c r="M14" s="13" t="n"/>
    </row>
    <row r="16">
      <c r="A16" s="15" t="inlineStr">
        <is>
          <t>Indicateurs clés</t>
        </is>
      </c>
      <c r="B16" s="16" t="n"/>
    </row>
    <row r="17">
      <c r="A17" s="15" t="inlineStr">
        <is>
          <t>Taux de recouvrement</t>
        </is>
      </c>
      <c r="B17" s="17">
        <f>IFERROR(J14/F14,0)</f>
        <v/>
      </c>
    </row>
    <row r="18">
      <c r="A18" s="15" t="inlineStr">
        <is>
          <t>Nombre de loyers payés</t>
        </is>
      </c>
      <c r="B18" s="16">
        <f>COUNTIF(L4:L13,"Payé")</f>
        <v/>
      </c>
    </row>
    <row r="19">
      <c r="A19" s="15" t="inlineStr">
        <is>
          <t>Nombre de loyers partiels</t>
        </is>
      </c>
      <c r="B19" s="16">
        <f>COUNTIF(L4:L13,"Partiel")</f>
        <v/>
      </c>
    </row>
    <row r="20">
      <c r="A20" s="15" t="inlineStr">
        <is>
          <t>Nombre de loyers impayés</t>
        </is>
      </c>
      <c r="B20" s="16">
        <f>COUNTIF(L4:L13,"Impayé")</f>
        <v/>
      </c>
    </row>
  </sheetData>
  <mergeCells count="1">
    <mergeCell ref="A1:M1"/>
  </mergeCells>
  <conditionalFormatting sqref="L4:L13">
    <cfRule type="expression" priority="1" dxfId="0" stopIfTrue="1">
      <formula>L4="Payé"</formula>
    </cfRule>
    <cfRule type="expression" priority="2" dxfId="1" stopIfTrue="1">
      <formula>L4="Impayé"</formula>
    </cfRule>
    <cfRule type="expression" priority="3" dxfId="2" stopIfTrue="1">
      <formula>L4="Partiel"</formula>
    </cfRule>
  </conditionalFormatting>
  <dataValidations count="1">
    <dataValidation sqref="K4:K13" showErrorMessage="1" showInputMessage="1" allowBlank="1" type="list">
      <formula1>"Virement,Chèque,Espèces,Prélèvement"</formula1>
    </dataValidation>
  </dataValidation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F14"/>
  <sheetViews>
    <sheetView workbookViewId="0">
      <selection activeCell="A1" sqref="A1"/>
    </sheetView>
  </sheetViews>
  <sheetFormatPr baseColWidth="8" defaultRowHeight="15"/>
  <cols>
    <col width="28" customWidth="1" min="1" max="1"/>
    <col width="18" customWidth="1" min="2" max="2"/>
    <col width="3" customWidth="1" min="3" max="3"/>
    <col width="18" customWidth="1" min="4" max="4"/>
    <col width="18" customWidth="1" min="5" max="5"/>
    <col width="18" customWidth="1" min="6" max="6"/>
  </cols>
  <sheetData>
    <row r="1" ht="28" customHeight="1">
      <c r="A1" s="1" t="inlineStr">
        <is>
          <t>TABLEAU DE BORD - SUIVI DES LOYERS</t>
        </is>
      </c>
    </row>
    <row r="3">
      <c r="A3" s="2" t="inlineStr">
        <is>
          <t>Indicateur</t>
        </is>
      </c>
      <c r="B3" s="2" t="inlineStr">
        <is>
          <t>Valeur</t>
        </is>
      </c>
    </row>
    <row r="4">
      <c r="A4" s="3" t="inlineStr">
        <is>
          <t>Loyer total attendu (€)</t>
        </is>
      </c>
      <c r="B4" s="18">
        <f>'Suivi Loyers'!F14</f>
        <v/>
      </c>
    </row>
    <row r="5">
      <c r="A5" s="9" t="inlineStr">
        <is>
          <t>Montant total encaissé (€)</t>
        </is>
      </c>
      <c r="B5" s="19">
        <f>'Suivi Loyers'!J14</f>
        <v/>
      </c>
    </row>
    <row r="6">
      <c r="A6" s="3" t="inlineStr">
        <is>
          <t>Taux de recouvrement</t>
        </is>
      </c>
      <c r="B6" s="20">
        <f>'Suivi Loyers'!B17</f>
        <v/>
      </c>
    </row>
    <row r="7">
      <c r="A7" s="9" t="inlineStr">
        <is>
          <t>Loyers payés</t>
        </is>
      </c>
      <c r="B7" s="21">
        <f>'Suivi Loyers'!B18</f>
        <v/>
      </c>
    </row>
    <row r="8">
      <c r="A8" s="3" t="inlineStr">
        <is>
          <t>Loyers partiels</t>
        </is>
      </c>
      <c r="B8" s="22">
        <f>'Suivi Loyers'!B19</f>
        <v/>
      </c>
    </row>
    <row r="9">
      <c r="A9" s="9" t="inlineStr">
        <is>
          <t>Loyers impayés</t>
        </is>
      </c>
      <c r="B9" s="21">
        <f>'Suivi Loyers'!B20</f>
        <v/>
      </c>
    </row>
    <row r="11">
      <c r="A11" s="23" t="inlineStr">
        <is>
          <t>Statut</t>
        </is>
      </c>
      <c r="B11" s="23" t="inlineStr">
        <is>
          <t>Nombre</t>
        </is>
      </c>
    </row>
    <row r="12">
      <c r="A12" s="24" t="inlineStr">
        <is>
          <t>Payé</t>
        </is>
      </c>
      <c r="B12" s="24">
        <f>COUNTIF('Suivi Loyers'!L4:L13,"Payé")</f>
        <v/>
      </c>
    </row>
    <row r="13">
      <c r="A13" s="24" t="inlineStr">
        <is>
          <t>Partiel</t>
        </is>
      </c>
      <c r="B13" s="24">
        <f>COUNTIF('Suivi Loyers'!L4:L13,"Partiel")</f>
        <v/>
      </c>
    </row>
    <row r="14">
      <c r="A14" s="24" t="inlineStr">
        <is>
          <t>Impayé</t>
        </is>
      </c>
      <c r="B14" s="24">
        <f>COUNTIF('Suivi Loyers'!L4:L13,"Impayé")</f>
        <v/>
      </c>
    </row>
  </sheetData>
  <mergeCells count="1">
    <mergeCell ref="A1:F1"/>
  </mergeCells>
  <pageMargins left="0.75" right="0.75" top="1" bottom="1" header="0.5" footer="0.5"/>
  <drawing xmlns:r="http://schemas.openxmlformats.org/officeDocument/2006/relationships" r:id="rId1"/>
</worksheet>
</file>

<file path=xl/worksheets/sheet3.xml><?xml version="1.0" encoding="utf-8"?>
<worksheet xmlns="http://schemas.openxmlformats.org/spreadsheetml/2006/main">
  <sheetPr>
    <outlinePr summaryBelow="1" summaryRight="1"/>
    <pageSetUpPr/>
  </sheetPr>
  <dimension ref="A1:B10"/>
  <sheetViews>
    <sheetView workbookViewId="0">
      <selection activeCell="A1" sqref="A1"/>
    </sheetView>
  </sheetViews>
  <sheetFormatPr baseColWidth="8" defaultRowHeight="15"/>
  <cols>
    <col width="26" customWidth="1" min="1" max="1"/>
    <col width="90" customWidth="1" min="2" max="2"/>
  </cols>
  <sheetData>
    <row r="1" ht="28" customHeight="1">
      <c r="A1" s="1" t="inlineStr">
        <is>
          <t>MODE D'EMPLOI</t>
        </is>
      </c>
    </row>
    <row r="3" ht="40" customHeight="1">
      <c r="A3" s="25" t="inlineStr">
        <is>
          <t>Objectif du classeur</t>
        </is>
      </c>
      <c r="B3" s="26" t="inlineStr">
        <is>
          <t>Ce classeur permet de suivre mensuellement le paiement des loyers de vos locataires : montants dus, montants encaissés, retards et statuts.</t>
        </is>
      </c>
    </row>
    <row r="4" ht="40" customHeight="1">
      <c r="A4" s="25" t="inlineStr">
        <is>
          <t>Feuille 'Suivi Loyers'</t>
        </is>
      </c>
      <c r="B4" s="26" t="inlineStr">
        <is>
          <t>Contient la liste des locataires avec le bien loué, la ville, le loyer hors charges, les charges, le loyer total calculé automatiquement, la date d'échéance, la date de paiement, le montant payé et le mode de paiement.</t>
        </is>
      </c>
    </row>
    <row r="5" ht="40" customHeight="1">
      <c r="A5" s="25" t="inlineStr">
        <is>
          <t>Colonne Statut</t>
        </is>
      </c>
      <c r="B5" s="26" t="inlineStr">
        <is>
          <t>Calculée automatiquement : 'Payé' si le montant payé est supérieur ou égal au loyer total, 'Partiel' si un montant a été versé mais insuffisant, 'Impayé' si rien n'a été payé.</t>
        </is>
      </c>
    </row>
    <row r="6" ht="40" customHeight="1">
      <c r="A6" s="25" t="inlineStr">
        <is>
          <t>Colonne Jours retard</t>
        </is>
      </c>
      <c r="B6" s="26" t="inlineStr">
        <is>
          <t>Calcule automatiquement le nombre de jours entre la date d'échéance et la date de paiement réelle, si celle-ci est renseignée.</t>
        </is>
      </c>
    </row>
    <row r="7" ht="40" customHeight="1">
      <c r="A7" s="25" t="inlineStr">
        <is>
          <t>Cellules jaunes</t>
        </is>
      </c>
      <c r="B7" s="26" t="inlineStr">
        <is>
          <t>Les cellules à fond jaune pâle (colonnes Date paiement et Montant payé) sont à saisir manuellement chaque mois.</t>
        </is>
      </c>
    </row>
    <row r="8" ht="40" customHeight="1">
      <c r="A8" s="25" t="inlineStr">
        <is>
          <t>Liste déroulante</t>
        </is>
      </c>
      <c r="B8" s="26" t="inlineStr">
        <is>
          <t>La colonne 'Mode paiement' propose une liste déroulante : Virement, Chèque, Espèces, Prélèvement.</t>
        </is>
      </c>
    </row>
    <row r="9" ht="40" customHeight="1">
      <c r="A9" s="25" t="inlineStr">
        <is>
          <t>Feuille 'Tableau de bord'</t>
        </is>
      </c>
      <c r="B9" s="26" t="inlineStr">
        <is>
          <t>Synthétise les indicateurs clés (loyer attendu, montant encaissé, taux de recouvrement, nombre de statuts) et propose deux graphiques : comparaison loyer dû/payé et répartition des statuts.</t>
        </is>
      </c>
    </row>
    <row r="10" ht="40" customHeight="1">
      <c r="A10" s="25" t="inlineStr">
        <is>
          <t>Mise à jour mensuelle</t>
        </is>
      </c>
      <c r="B10" s="26" t="inlineStr">
        <is>
          <t>Chaque mois, dupliquez les lignes de la feuille 'Suivi Loyers' ou ajoutez de nouvelles lignes en modifiant le mois, puis mettez à jour les dates et montants de paiement.</t>
        </is>
      </c>
    </row>
  </sheetData>
  <mergeCells count="1">
    <mergeCell ref="A1:B1"/>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2026-07-21T16:38:10Z</dcterms:created>
  <dcterms:modified xmlns:dcterms="http://purl.org/dc/terms/" xmlns:xsi="http://www.w3.org/2001/XMLSchema-instance" xsi:type="dcterms:W3CDTF">2026-07-21T16:38:10Z</dcterms:modified>
</cp:coreProperties>
</file>