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pens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Mode d'emploi" sheetId="3" state="visible" r:id="rId3"/>
  </sheets>
  <definedNames>
    <definedName name="_xlnm._FilterDatabase" localSheetId="0" hidden="1">'Dépenses'!$A$3:$K$103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&quot; €&quot;"/>
    <numFmt numFmtId="166" formatCode="0.0%"/>
    <numFmt numFmtId="167" formatCode="yyyy-mm-dd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12946A"/>
      </patternFill>
    </fill>
    <fill>
      <patternFill patternType="solid">
        <fgColor rgb="00F9731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dépenses par catégorie</a:t>
            </a:r>
          </a:p>
        </rich>
      </tx>
    </title>
    <plotArea>
      <pieChart>
        <varyColors val="1"/>
        <ser>
          <idx val="0"/>
          <order val="0"/>
          <tx>
            <strRef>
              <f>'Synthèse'!B13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7A5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2946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EAF7F1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0E7A54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12946A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'Synthèse'!$A$14:$A$21</f>
            </numRef>
          </cat>
          <val>
            <numRef>
              <f>'Synthèse'!$B$14:$B$21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Dépenses TTC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'Synthèse'!B13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'Synthèse'!$A$14:$A$21</f>
            </numRef>
          </cat>
          <val>
            <numRef>
              <f>'Synthèse'!$B$14:$B$21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des dépenses mensuelles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'Synthèse'!D25</f>
            </strRef>
          </tx>
          <spPr>
            <a:ln xmlns:a="http://schemas.openxmlformats.org/drawingml/2006/main" w="28575">
              <a:solidFill>
                <a:srgbClr val="F9731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'Synthèse'!$A$26:$A$27</f>
            </numRef>
          </cat>
          <val>
            <numRef>
              <f>'Synthèse'!$D$26:$D$27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36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7A54"/>
    <outlinePr summaryBelow="1" summaryRight="1"/>
    <pageSetUpPr/>
  </sheetPr>
  <dimension ref="A1:Q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8" customWidth="1" min="3" max="3"/>
    <col width="23" customWidth="1" min="4" max="4"/>
    <col width="20" customWidth="1" min="5" max="5"/>
    <col width="16" customWidth="1" min="6" max="6"/>
    <col width="15" customWidth="1" min="7" max="7"/>
    <col width="11" customWidth="1" min="8" max="8"/>
    <col width="15" customWidth="1" min="9" max="9"/>
    <col width="22" customWidth="1" min="10" max="10"/>
    <col width="31" customWidth="1" min="11" max="11"/>
    <col width="18" customWidth="1" min="14" max="14"/>
    <col width="14" customWidth="1" min="15" max="15"/>
    <col width="20" customWidth="1" min="16" max="16"/>
    <col width="21" customWidth="1" min="17" max="17"/>
  </cols>
  <sheetData>
    <row r="1" ht="28" customHeight="1">
      <c r="A1" s="1" t="inlineStr">
        <is>
          <t>Gestion des dépenses personnelles</t>
        </is>
      </c>
      <c r="N1" s="2" t="inlineStr">
        <is>
          <t>Paramètres TVA</t>
        </is>
      </c>
      <c r="O1" s="3" t="n"/>
      <c r="P1" s="2" t="inlineStr">
        <is>
          <t>Modes de paiement</t>
        </is>
      </c>
      <c r="Q1" s="2" t="inlineStr">
        <is>
          <t>Dépense récurrente</t>
        </is>
      </c>
    </row>
    <row r="2" ht="30" customHeight="1">
      <c r="A2" s="4" t="inlineStr">
        <is>
          <t>Saisissez une opération par ligne. Les cellules jaunes sont modifiables ; la TVA et le montant HT sont calculés automatiquement.</t>
        </is>
      </c>
      <c r="N2" s="5" t="inlineStr">
        <is>
          <t>Catégorie</t>
        </is>
      </c>
      <c r="O2" s="5" t="inlineStr">
        <is>
          <t>Taux de TVA</t>
        </is>
      </c>
      <c r="P2" s="5" t="inlineStr">
        <is>
          <t>Liste</t>
        </is>
      </c>
      <c r="Q2" s="5" t="inlineStr">
        <is>
          <t>Liste</t>
        </is>
      </c>
    </row>
    <row r="3" ht="32" customHeight="1">
      <c r="A3" s="5" t="inlineStr">
        <is>
          <t>Date</t>
        </is>
      </c>
      <c r="B3" s="5" t="inlineStr">
        <is>
          <t>Libellé</t>
        </is>
      </c>
      <c r="C3" s="5" t="inlineStr">
        <is>
          <t>Catégorie</t>
        </is>
      </c>
      <c r="D3" s="5" t="inlineStr">
        <is>
          <t>Sous-catégorie</t>
        </is>
      </c>
      <c r="E3" s="5" t="inlineStr">
        <is>
          <t>Mode de paiement</t>
        </is>
      </c>
      <c r="F3" s="5" t="inlineStr">
        <is>
          <t>Ville</t>
        </is>
      </c>
      <c r="G3" s="5" t="inlineStr">
        <is>
          <t>Montant TTC</t>
        </is>
      </c>
      <c r="H3" s="5" t="inlineStr">
        <is>
          <t>TVA</t>
        </is>
      </c>
      <c r="I3" s="5" t="inlineStr">
        <is>
          <t>Montant HT</t>
        </is>
      </c>
      <c r="J3" s="5" t="inlineStr">
        <is>
          <t>Dépense récurrente ?</t>
        </is>
      </c>
      <c r="K3" s="5" t="inlineStr">
        <is>
          <t>Commentaire</t>
        </is>
      </c>
      <c r="N3" s="6" t="inlineStr">
        <is>
          <t>Logement</t>
        </is>
      </c>
      <c r="O3" s="7" t="n">
        <v>0.2</v>
      </c>
      <c r="P3" s="8" t="inlineStr">
        <is>
          <t>Carte bancaire</t>
        </is>
      </c>
      <c r="Q3" s="6" t="inlineStr">
        <is>
          <t>Oui</t>
        </is>
      </c>
    </row>
    <row r="4" ht="24" customHeight="1">
      <c r="A4" s="9" t="n">
        <v>46027</v>
      </c>
      <c r="B4" s="10" t="inlineStr">
        <is>
          <t>Camille — Loyer mensuel</t>
        </is>
      </c>
      <c r="C4" s="6" t="inlineStr">
        <is>
          <t>Logement</t>
        </is>
      </c>
      <c r="D4" s="10" t="inlineStr">
        <is>
          <t>Loyer</t>
        </is>
      </c>
      <c r="E4" s="6" t="inlineStr">
        <is>
          <t>Prélèvement</t>
        </is>
      </c>
      <c r="F4" s="6" t="inlineStr">
        <is>
          <t>Paris</t>
        </is>
      </c>
      <c r="G4" s="11" t="n">
        <v>950</v>
      </c>
      <c r="H4" s="12">
        <f>IF('Dépenses'!C4="","",IFERROR(VLOOKUP('Dépenses'!C4,'Dépenses'!$N$3:$O$10,2,FALSE),20%))</f>
        <v/>
      </c>
      <c r="I4" s="13">
        <f>IF('Dépenses'!G4="","",IFERROR('Dépenses'!G4/(1+'Dépenses'!H4),0))</f>
        <v/>
      </c>
      <c r="J4" s="6" t="inlineStr">
        <is>
          <t>Oui</t>
        </is>
      </c>
      <c r="K4" s="10" t="inlineStr">
        <is>
          <t>Mensualité de janvier</t>
        </is>
      </c>
      <c r="N4" s="6" t="inlineStr">
        <is>
          <t>Alimentation</t>
        </is>
      </c>
      <c r="O4" s="7" t="n">
        <v>0.055</v>
      </c>
      <c r="P4" s="8" t="inlineStr">
        <is>
          <t>Prélèvement</t>
        </is>
      </c>
      <c r="Q4" s="6" t="inlineStr">
        <is>
          <t>Non</t>
        </is>
      </c>
    </row>
    <row r="5" ht="24" customHeight="1">
      <c r="A5" s="9" t="n">
        <v>46033</v>
      </c>
      <c r="B5" s="10" t="inlineStr">
        <is>
          <t>Julien — Courses alimentaires</t>
        </is>
      </c>
      <c r="C5" s="6" t="inlineStr">
        <is>
          <t>Alimentation</t>
        </is>
      </c>
      <c r="D5" s="10" t="inlineStr">
        <is>
          <t>Courses alimentaires</t>
        </is>
      </c>
      <c r="E5" s="6" t="inlineStr">
        <is>
          <t>Carte bancaire</t>
        </is>
      </c>
      <c r="F5" s="6" t="inlineStr">
        <is>
          <t>Lyon</t>
        </is>
      </c>
      <c r="G5" s="11" t="n">
        <v>86.45</v>
      </c>
      <c r="H5" s="14">
        <f>IF('Dépenses'!C5="","",IFERROR(VLOOKUP('Dépenses'!C5,'Dépenses'!$N$3:$O$10,2,FALSE),20%))</f>
        <v/>
      </c>
      <c r="I5" s="15">
        <f>IF('Dépenses'!G5="","",IFERROR('Dépenses'!G5/(1+'Dépenses'!H5),0))</f>
        <v/>
      </c>
      <c r="J5" s="6" t="inlineStr">
        <is>
          <t>Non</t>
        </is>
      </c>
      <c r="K5" s="10" t="inlineStr">
        <is>
          <t>Achats hebdomadaires</t>
        </is>
      </c>
      <c r="N5" s="6" t="inlineStr">
        <is>
          <t>Transport</t>
        </is>
      </c>
      <c r="O5" s="7" t="n">
        <v>0.1</v>
      </c>
      <c r="P5" s="8" t="inlineStr">
        <is>
          <t>Virement</t>
        </is>
      </c>
    </row>
    <row r="6" ht="24" customHeight="1">
      <c r="A6" s="9" t="n">
        <v>46038</v>
      </c>
      <c r="B6" s="10" t="inlineStr">
        <is>
          <t>Chloé — Abonnement transport</t>
        </is>
      </c>
      <c r="C6" s="6" t="inlineStr">
        <is>
          <t>Transport</t>
        </is>
      </c>
      <c r="D6" s="10" t="inlineStr">
        <is>
          <t>Transports en commun</t>
        </is>
      </c>
      <c r="E6" s="6" t="inlineStr">
        <is>
          <t>Carte bancaire</t>
        </is>
      </c>
      <c r="F6" s="6" t="inlineStr">
        <is>
          <t>Marseille</t>
        </is>
      </c>
      <c r="G6" s="11" t="n">
        <v>74.09999999999999</v>
      </c>
      <c r="H6" s="12">
        <f>IF('Dépenses'!C6="","",IFERROR(VLOOKUP('Dépenses'!C6,'Dépenses'!$N$3:$O$10,2,FALSE),20%))</f>
        <v/>
      </c>
      <c r="I6" s="13">
        <f>IF('Dépenses'!G6="","",IFERROR('Dépenses'!G6/(1+'Dépenses'!H6),0))</f>
        <v/>
      </c>
      <c r="J6" s="6" t="inlineStr">
        <is>
          <t>Oui</t>
        </is>
      </c>
      <c r="K6" s="10" t="inlineStr">
        <is>
          <t>Abonnement mensuel</t>
        </is>
      </c>
      <c r="N6" s="6" t="inlineStr">
        <is>
          <t>Loisirs</t>
        </is>
      </c>
      <c r="O6" s="7" t="n">
        <v>0.1</v>
      </c>
      <c r="P6" s="8" t="inlineStr">
        <is>
          <t>Espèces</t>
        </is>
      </c>
    </row>
    <row r="7" ht="24" customHeight="1">
      <c r="A7" s="9" t="n">
        <v>46044</v>
      </c>
      <c r="B7" s="10" t="inlineStr">
        <is>
          <t>Thomas — Restaurant</t>
        </is>
      </c>
      <c r="C7" s="6" t="inlineStr">
        <is>
          <t>Loisirs</t>
        </is>
      </c>
      <c r="D7" s="10" t="inlineStr">
        <is>
          <t>Restaurant</t>
        </is>
      </c>
      <c r="E7" s="6" t="inlineStr">
        <is>
          <t>Carte bancaire</t>
        </is>
      </c>
      <c r="F7" s="6" t="inlineStr">
        <is>
          <t>Toulouse</t>
        </is>
      </c>
      <c r="G7" s="11" t="n">
        <v>42</v>
      </c>
      <c r="H7" s="14">
        <f>IF('Dépenses'!C7="","",IFERROR(VLOOKUP('Dépenses'!C7,'Dépenses'!$N$3:$O$10,2,FALSE),20%))</f>
        <v/>
      </c>
      <c r="I7" s="15">
        <f>IF('Dépenses'!G7="","",IFERROR('Dépenses'!G7/(1+'Dépenses'!H7),0))</f>
        <v/>
      </c>
      <c r="J7" s="6" t="inlineStr">
        <is>
          <t>Non</t>
        </is>
      </c>
      <c r="K7" s="10" t="inlineStr">
        <is>
          <t>Dîner entre amis</t>
        </is>
      </c>
      <c r="N7" s="6" t="inlineStr">
        <is>
          <t>Santé</t>
        </is>
      </c>
      <c r="O7" s="7" t="n">
        <v>0.055</v>
      </c>
    </row>
    <row r="8" ht="24" customHeight="1">
      <c r="A8" s="9" t="n">
        <v>46050</v>
      </c>
      <c r="B8" s="10" t="inlineStr">
        <is>
          <t>Léa — Électricité</t>
        </is>
      </c>
      <c r="C8" s="6" t="inlineStr">
        <is>
          <t>Logement</t>
        </is>
      </c>
      <c r="D8" s="10" t="inlineStr">
        <is>
          <t>Énergie</t>
        </is>
      </c>
      <c r="E8" s="6" t="inlineStr">
        <is>
          <t>Prélèvement</t>
        </is>
      </c>
      <c r="F8" s="6" t="inlineStr">
        <is>
          <t>Bordeaux</t>
        </is>
      </c>
      <c r="G8" s="11" t="n">
        <v>68.31999999999999</v>
      </c>
      <c r="H8" s="12">
        <f>IF('Dépenses'!C8="","",IFERROR(VLOOKUP('Dépenses'!C8,'Dépenses'!$N$3:$O$10,2,FALSE),20%))</f>
        <v/>
      </c>
      <c r="I8" s="13">
        <f>IF('Dépenses'!G8="","",IFERROR('Dépenses'!G8/(1+'Dépenses'!H8),0))</f>
        <v/>
      </c>
      <c r="J8" s="6" t="inlineStr">
        <is>
          <t>Oui</t>
        </is>
      </c>
      <c r="K8" s="10" t="inlineStr">
        <is>
          <t>Facture mensuelle</t>
        </is>
      </c>
      <c r="N8" s="6" t="inlineStr">
        <is>
          <t>Abonnements</t>
        </is>
      </c>
      <c r="O8" s="7" t="n">
        <v>0.2</v>
      </c>
    </row>
    <row r="9" ht="24" customHeight="1">
      <c r="A9" s="9" t="n">
        <v>46058</v>
      </c>
      <c r="B9" s="10" t="inlineStr">
        <is>
          <t>Nicolas — Assurance habitation</t>
        </is>
      </c>
      <c r="C9" s="6" t="inlineStr">
        <is>
          <t>Assurances</t>
        </is>
      </c>
      <c r="D9" s="10" t="inlineStr">
        <is>
          <t>Assurance habitation</t>
        </is>
      </c>
      <c r="E9" s="6" t="inlineStr">
        <is>
          <t>Prélèvement</t>
        </is>
      </c>
      <c r="F9" s="6" t="inlineStr">
        <is>
          <t>Lille</t>
        </is>
      </c>
      <c r="G9" s="11" t="n">
        <v>27.8</v>
      </c>
      <c r="H9" s="14">
        <f>IF('Dépenses'!C9="","",IFERROR(VLOOKUP('Dépenses'!C9,'Dépenses'!$N$3:$O$10,2,FALSE),20%))</f>
        <v/>
      </c>
      <c r="I9" s="15">
        <f>IF('Dépenses'!G9="","",IFERROR('Dépenses'!G9/(1+'Dépenses'!H9),0))</f>
        <v/>
      </c>
      <c r="J9" s="6" t="inlineStr">
        <is>
          <t>Oui</t>
        </is>
      </c>
      <c r="K9" s="10" t="inlineStr">
        <is>
          <t>Cotisation mensuelle</t>
        </is>
      </c>
      <c r="N9" s="6" t="inlineStr">
        <is>
          <t>Assurances</t>
        </is>
      </c>
      <c r="O9" s="7" t="n">
        <v>0.2</v>
      </c>
    </row>
    <row r="10" ht="24" customHeight="1">
      <c r="A10" s="9" t="n">
        <v>46064</v>
      </c>
      <c r="B10" s="10" t="inlineStr">
        <is>
          <t>Manon — Pharmacie</t>
        </is>
      </c>
      <c r="C10" s="6" t="inlineStr">
        <is>
          <t>Santé</t>
        </is>
      </c>
      <c r="D10" s="10" t="inlineStr">
        <is>
          <t>Pharmacie</t>
        </is>
      </c>
      <c r="E10" s="6" t="inlineStr">
        <is>
          <t>Carte bancaire</t>
        </is>
      </c>
      <c r="F10" s="6" t="inlineStr">
        <is>
          <t>Nantes</t>
        </is>
      </c>
      <c r="G10" s="11" t="n">
        <v>19.6</v>
      </c>
      <c r="H10" s="12">
        <f>IF('Dépenses'!C10="","",IFERROR(VLOOKUP('Dépenses'!C10,'Dépenses'!$N$3:$O$10,2,FALSE),20%))</f>
        <v/>
      </c>
      <c r="I10" s="13">
        <f>IF('Dépenses'!G10="","",IFERROR('Dépenses'!G10/(1+'Dépenses'!H10),0))</f>
        <v/>
      </c>
      <c r="J10" s="6" t="inlineStr">
        <is>
          <t>Non</t>
        </is>
      </c>
      <c r="K10" s="10" t="inlineStr">
        <is>
          <t>Produits de santé</t>
        </is>
      </c>
      <c r="N10" s="6" t="inlineStr">
        <is>
          <t>Vêtements</t>
        </is>
      </c>
      <c r="O10" s="7" t="n">
        <v>0.2</v>
      </c>
    </row>
    <row r="11" ht="24" customHeight="1">
      <c r="A11" s="9" t="n">
        <v>46069</v>
      </c>
      <c r="B11" s="10" t="inlineStr">
        <is>
          <t>Hugo — Carburant</t>
        </is>
      </c>
      <c r="C11" s="6" t="inlineStr">
        <is>
          <t>Transport</t>
        </is>
      </c>
      <c r="D11" s="10" t="inlineStr">
        <is>
          <t>Carburant</t>
        </is>
      </c>
      <c r="E11" s="6" t="inlineStr">
        <is>
          <t>Carte bancaire</t>
        </is>
      </c>
      <c r="F11" s="6" t="inlineStr">
        <is>
          <t>Strasbourg</t>
        </is>
      </c>
      <c r="G11" s="11" t="n">
        <v>55</v>
      </c>
      <c r="H11" s="14">
        <f>IF('Dépenses'!C11="","",IFERROR(VLOOKUP('Dépenses'!C11,'Dépenses'!$N$3:$O$10,2,FALSE),20%))</f>
        <v/>
      </c>
      <c r="I11" s="15">
        <f>IF('Dépenses'!G11="","",IFERROR('Dépenses'!G11/(1+'Dépenses'!H11),0))</f>
        <v/>
      </c>
      <c r="J11" s="6" t="inlineStr">
        <is>
          <t>Non</t>
        </is>
      </c>
      <c r="K11" s="10" t="inlineStr">
        <is>
          <t>Plein de carburant</t>
        </is>
      </c>
    </row>
    <row r="12" ht="24" customHeight="1">
      <c r="A12" s="9" t="n">
        <v>46075</v>
      </c>
      <c r="B12" s="10" t="inlineStr">
        <is>
          <t>Émilie — Abonnement streaming</t>
        </is>
      </c>
      <c r="C12" s="6" t="inlineStr">
        <is>
          <t>Abonnements</t>
        </is>
      </c>
      <c r="D12" s="10" t="inlineStr">
        <is>
          <t>Streaming</t>
        </is>
      </c>
      <c r="E12" s="6" t="inlineStr">
        <is>
          <t>Prélèvement</t>
        </is>
      </c>
      <c r="F12" s="6" t="inlineStr">
        <is>
          <t>Nice</t>
        </is>
      </c>
      <c r="G12" s="11" t="n">
        <v>15.99</v>
      </c>
      <c r="H12" s="12">
        <f>IF('Dépenses'!C12="","",IFERROR(VLOOKUP('Dépenses'!C12,'Dépenses'!$N$3:$O$10,2,FALSE),20%))</f>
        <v/>
      </c>
      <c r="I12" s="13">
        <f>IF('Dépenses'!G12="","",IFERROR('Dépenses'!G12/(1+'Dépenses'!H12),0))</f>
        <v/>
      </c>
      <c r="J12" s="6" t="inlineStr">
        <is>
          <t>Oui</t>
        </is>
      </c>
      <c r="K12" s="10" t="inlineStr">
        <is>
          <t>Abonnement vidéo</t>
        </is>
      </c>
    </row>
    <row r="13" ht="24" customHeight="1">
      <c r="A13" s="9" t="n">
        <v>46081</v>
      </c>
      <c r="B13" s="10" t="inlineStr">
        <is>
          <t>Lucas — Achat vêtements</t>
        </is>
      </c>
      <c r="C13" s="6" t="inlineStr">
        <is>
          <t>Vêtements</t>
        </is>
      </c>
      <c r="D13" s="10" t="inlineStr">
        <is>
          <t>Vêtements</t>
        </is>
      </c>
      <c r="E13" s="6" t="inlineStr">
        <is>
          <t>Carte bancaire</t>
        </is>
      </c>
      <c r="F13" s="6" t="inlineStr">
        <is>
          <t>Rennes</t>
        </is>
      </c>
      <c r="G13" s="11" t="n">
        <v>89.90000000000001</v>
      </c>
      <c r="H13" s="14">
        <f>IF('Dépenses'!C13="","",IFERROR(VLOOKUP('Dépenses'!C13,'Dépenses'!$N$3:$O$10,2,FALSE),20%))</f>
        <v/>
      </c>
      <c r="I13" s="15">
        <f>IF('Dépenses'!G13="","",IFERROR('Dépenses'!G13/(1+'Dépenses'!H13),0))</f>
        <v/>
      </c>
      <c r="J13" s="6" t="inlineStr">
        <is>
          <t>Non</t>
        </is>
      </c>
      <c r="K13" s="10" t="inlineStr">
        <is>
          <t>Vêtements de saison</t>
        </is>
      </c>
    </row>
    <row r="14" ht="24" customHeight="1">
      <c r="A14" s="9" t="n"/>
      <c r="B14" s="10" t="n"/>
      <c r="C14" s="6" t="n"/>
      <c r="D14" s="10" t="n"/>
      <c r="E14" s="6" t="n"/>
      <c r="F14" s="6" t="n"/>
      <c r="G14" s="11" t="n"/>
      <c r="H14" s="12">
        <f>IF('Dépenses'!C14="","",IFERROR(VLOOKUP('Dépenses'!C14,'Dépenses'!$N$3:$O$10,2,FALSE),20%))</f>
        <v/>
      </c>
      <c r="I14" s="13">
        <f>IF('Dépenses'!G14="","",IFERROR('Dépenses'!G14/(1+'Dépenses'!H14),0))</f>
        <v/>
      </c>
      <c r="J14" s="6" t="n"/>
      <c r="K14" s="10" t="n"/>
    </row>
    <row r="15" ht="24" customHeight="1">
      <c r="A15" s="9" t="n"/>
      <c r="B15" s="10" t="n"/>
      <c r="C15" s="6" t="n"/>
      <c r="D15" s="10" t="n"/>
      <c r="E15" s="6" t="n"/>
      <c r="F15" s="6" t="n"/>
      <c r="G15" s="11" t="n"/>
      <c r="H15" s="14">
        <f>IF('Dépenses'!C15="","",IFERROR(VLOOKUP('Dépenses'!C15,'Dépenses'!$N$3:$O$10,2,FALSE),20%))</f>
        <v/>
      </c>
      <c r="I15" s="15">
        <f>IF('Dépenses'!G15="","",IFERROR('Dépenses'!G15/(1+'Dépenses'!H15),0))</f>
        <v/>
      </c>
      <c r="J15" s="6" t="n"/>
      <c r="K15" s="10" t="n"/>
    </row>
    <row r="16" ht="24" customHeight="1">
      <c r="A16" s="9" t="n"/>
      <c r="B16" s="10" t="n"/>
      <c r="C16" s="6" t="n"/>
      <c r="D16" s="10" t="n"/>
      <c r="E16" s="6" t="n"/>
      <c r="F16" s="6" t="n"/>
      <c r="G16" s="11" t="n"/>
      <c r="H16" s="12">
        <f>IF('Dépenses'!C16="","",IFERROR(VLOOKUP('Dépenses'!C16,'Dépenses'!$N$3:$O$10,2,FALSE),20%))</f>
        <v/>
      </c>
      <c r="I16" s="13">
        <f>IF('Dépenses'!G16="","",IFERROR('Dépenses'!G16/(1+'Dépenses'!H16),0))</f>
        <v/>
      </c>
      <c r="J16" s="6" t="n"/>
      <c r="K16" s="10" t="n"/>
    </row>
    <row r="17" ht="24" customHeight="1">
      <c r="A17" s="9" t="n"/>
      <c r="B17" s="10" t="n"/>
      <c r="C17" s="6" t="n"/>
      <c r="D17" s="10" t="n"/>
      <c r="E17" s="6" t="n"/>
      <c r="F17" s="6" t="n"/>
      <c r="G17" s="11" t="n"/>
      <c r="H17" s="14">
        <f>IF('Dépenses'!C17="","",IFERROR(VLOOKUP('Dépenses'!C17,'Dépenses'!$N$3:$O$10,2,FALSE),20%))</f>
        <v/>
      </c>
      <c r="I17" s="15">
        <f>IF('Dépenses'!G17="","",IFERROR('Dépenses'!G17/(1+'Dépenses'!H17),0))</f>
        <v/>
      </c>
      <c r="J17" s="6" t="n"/>
      <c r="K17" s="10" t="n"/>
    </row>
    <row r="18" ht="24" customHeight="1">
      <c r="A18" s="9" t="n"/>
      <c r="B18" s="10" t="n"/>
      <c r="C18" s="6" t="n"/>
      <c r="D18" s="10" t="n"/>
      <c r="E18" s="6" t="n"/>
      <c r="F18" s="6" t="n"/>
      <c r="G18" s="11" t="n"/>
      <c r="H18" s="12">
        <f>IF('Dépenses'!C18="","",IFERROR(VLOOKUP('Dépenses'!C18,'Dépenses'!$N$3:$O$10,2,FALSE),20%))</f>
        <v/>
      </c>
      <c r="I18" s="13">
        <f>IF('Dépenses'!G18="","",IFERROR('Dépenses'!G18/(1+'Dépenses'!H18),0))</f>
        <v/>
      </c>
      <c r="J18" s="6" t="n"/>
      <c r="K18" s="10" t="n"/>
    </row>
    <row r="19" ht="24" customHeight="1">
      <c r="A19" s="9" t="n"/>
      <c r="B19" s="10" t="n"/>
      <c r="C19" s="6" t="n"/>
      <c r="D19" s="10" t="n"/>
      <c r="E19" s="6" t="n"/>
      <c r="F19" s="6" t="n"/>
      <c r="G19" s="11" t="n"/>
      <c r="H19" s="14">
        <f>IF('Dépenses'!C19="","",IFERROR(VLOOKUP('Dépenses'!C19,'Dépenses'!$N$3:$O$10,2,FALSE),20%))</f>
        <v/>
      </c>
      <c r="I19" s="15">
        <f>IF('Dépenses'!G19="","",IFERROR('Dépenses'!G19/(1+'Dépenses'!H19),0))</f>
        <v/>
      </c>
      <c r="J19" s="6" t="n"/>
      <c r="K19" s="10" t="n"/>
    </row>
    <row r="20" ht="24" customHeight="1">
      <c r="A20" s="9" t="n"/>
      <c r="B20" s="10" t="n"/>
      <c r="C20" s="6" t="n"/>
      <c r="D20" s="10" t="n"/>
      <c r="E20" s="6" t="n"/>
      <c r="F20" s="6" t="n"/>
      <c r="G20" s="11" t="n"/>
      <c r="H20" s="12">
        <f>IF('Dépenses'!C20="","",IFERROR(VLOOKUP('Dépenses'!C20,'Dépenses'!$N$3:$O$10,2,FALSE),20%))</f>
        <v/>
      </c>
      <c r="I20" s="13">
        <f>IF('Dépenses'!G20="","",IFERROR('Dépenses'!G20/(1+'Dépenses'!H20),0))</f>
        <v/>
      </c>
      <c r="J20" s="6" t="n"/>
      <c r="K20" s="10" t="n"/>
    </row>
    <row r="21" ht="24" customHeight="1">
      <c r="A21" s="9" t="n"/>
      <c r="B21" s="10" t="n"/>
      <c r="C21" s="6" t="n"/>
      <c r="D21" s="10" t="n"/>
      <c r="E21" s="6" t="n"/>
      <c r="F21" s="6" t="n"/>
      <c r="G21" s="11" t="n"/>
      <c r="H21" s="14">
        <f>IF('Dépenses'!C21="","",IFERROR(VLOOKUP('Dépenses'!C21,'Dépenses'!$N$3:$O$10,2,FALSE),20%))</f>
        <v/>
      </c>
      <c r="I21" s="15">
        <f>IF('Dépenses'!G21="","",IFERROR('Dépenses'!G21/(1+'Dépenses'!H21),0))</f>
        <v/>
      </c>
      <c r="J21" s="6" t="n"/>
      <c r="K21" s="10" t="n"/>
    </row>
    <row r="22" ht="24" customHeight="1">
      <c r="A22" s="9" t="n"/>
      <c r="B22" s="10" t="n"/>
      <c r="C22" s="6" t="n"/>
      <c r="D22" s="10" t="n"/>
      <c r="E22" s="6" t="n"/>
      <c r="F22" s="6" t="n"/>
      <c r="G22" s="11" t="n"/>
      <c r="H22" s="12">
        <f>IF('Dépenses'!C22="","",IFERROR(VLOOKUP('Dépenses'!C22,'Dépenses'!$N$3:$O$10,2,FALSE),20%))</f>
        <v/>
      </c>
      <c r="I22" s="13">
        <f>IF('Dépenses'!G22="","",IFERROR('Dépenses'!G22/(1+'Dépenses'!H22),0))</f>
        <v/>
      </c>
      <c r="J22" s="6" t="n"/>
      <c r="K22" s="10" t="n"/>
    </row>
    <row r="23" ht="24" customHeight="1">
      <c r="A23" s="9" t="n"/>
      <c r="B23" s="10" t="n"/>
      <c r="C23" s="6" t="n"/>
      <c r="D23" s="10" t="n"/>
      <c r="E23" s="6" t="n"/>
      <c r="F23" s="6" t="n"/>
      <c r="G23" s="11" t="n"/>
      <c r="H23" s="14">
        <f>IF('Dépenses'!C23="","",IFERROR(VLOOKUP('Dépenses'!C23,'Dépenses'!$N$3:$O$10,2,FALSE),20%))</f>
        <v/>
      </c>
      <c r="I23" s="15">
        <f>IF('Dépenses'!G23="","",IFERROR('Dépenses'!G23/(1+'Dépenses'!H23),0))</f>
        <v/>
      </c>
      <c r="J23" s="6" t="n"/>
      <c r="K23" s="10" t="n"/>
    </row>
    <row r="24" ht="24" customHeight="1">
      <c r="A24" s="9" t="n"/>
      <c r="B24" s="10" t="n"/>
      <c r="C24" s="6" t="n"/>
      <c r="D24" s="10" t="n"/>
      <c r="E24" s="6" t="n"/>
      <c r="F24" s="6" t="n"/>
      <c r="G24" s="11" t="n"/>
      <c r="H24" s="12">
        <f>IF('Dépenses'!C24="","",IFERROR(VLOOKUP('Dépenses'!C24,'Dépenses'!$N$3:$O$10,2,FALSE),20%))</f>
        <v/>
      </c>
      <c r="I24" s="13">
        <f>IF('Dépenses'!G24="","",IFERROR('Dépenses'!G24/(1+'Dépenses'!H24),0))</f>
        <v/>
      </c>
      <c r="J24" s="6" t="n"/>
      <c r="K24" s="10" t="n"/>
    </row>
    <row r="25" ht="24" customHeight="1">
      <c r="A25" s="9" t="n"/>
      <c r="B25" s="10" t="n"/>
      <c r="C25" s="6" t="n"/>
      <c r="D25" s="10" t="n"/>
      <c r="E25" s="6" t="n"/>
      <c r="F25" s="6" t="n"/>
      <c r="G25" s="11" t="n"/>
      <c r="H25" s="14">
        <f>IF('Dépenses'!C25="","",IFERROR(VLOOKUP('Dépenses'!C25,'Dépenses'!$N$3:$O$10,2,FALSE),20%))</f>
        <v/>
      </c>
      <c r="I25" s="15">
        <f>IF('Dépenses'!G25="","",IFERROR('Dépenses'!G25/(1+'Dépenses'!H25),0))</f>
        <v/>
      </c>
      <c r="J25" s="6" t="n"/>
      <c r="K25" s="10" t="n"/>
    </row>
    <row r="26" ht="24" customHeight="1">
      <c r="A26" s="9" t="n"/>
      <c r="B26" s="10" t="n"/>
      <c r="C26" s="6" t="n"/>
      <c r="D26" s="10" t="n"/>
      <c r="E26" s="6" t="n"/>
      <c r="F26" s="6" t="n"/>
      <c r="G26" s="11" t="n"/>
      <c r="H26" s="12">
        <f>IF('Dépenses'!C26="","",IFERROR(VLOOKUP('Dépenses'!C26,'Dépenses'!$N$3:$O$10,2,FALSE),20%))</f>
        <v/>
      </c>
      <c r="I26" s="13">
        <f>IF('Dépenses'!G26="","",IFERROR('Dépenses'!G26/(1+'Dépenses'!H26),0))</f>
        <v/>
      </c>
      <c r="J26" s="6" t="n"/>
      <c r="K26" s="10" t="n"/>
    </row>
    <row r="27" ht="24" customHeight="1">
      <c r="A27" s="9" t="n"/>
      <c r="B27" s="10" t="n"/>
      <c r="C27" s="6" t="n"/>
      <c r="D27" s="10" t="n"/>
      <c r="E27" s="6" t="n"/>
      <c r="F27" s="6" t="n"/>
      <c r="G27" s="11" t="n"/>
      <c r="H27" s="14">
        <f>IF('Dépenses'!C27="","",IFERROR(VLOOKUP('Dépenses'!C27,'Dépenses'!$N$3:$O$10,2,FALSE),20%))</f>
        <v/>
      </c>
      <c r="I27" s="15">
        <f>IF('Dépenses'!G27="","",IFERROR('Dépenses'!G27/(1+'Dépenses'!H27),0))</f>
        <v/>
      </c>
      <c r="J27" s="6" t="n"/>
      <c r="K27" s="10" t="n"/>
    </row>
    <row r="28" ht="24" customHeight="1">
      <c r="A28" s="9" t="n"/>
      <c r="B28" s="10" t="n"/>
      <c r="C28" s="6" t="n"/>
      <c r="D28" s="10" t="n"/>
      <c r="E28" s="6" t="n"/>
      <c r="F28" s="6" t="n"/>
      <c r="G28" s="11" t="n"/>
      <c r="H28" s="12">
        <f>IF('Dépenses'!C28="","",IFERROR(VLOOKUP('Dépenses'!C28,'Dépenses'!$N$3:$O$10,2,FALSE),20%))</f>
        <v/>
      </c>
      <c r="I28" s="13">
        <f>IF('Dépenses'!G28="","",IFERROR('Dépenses'!G28/(1+'Dépenses'!H28),0))</f>
        <v/>
      </c>
      <c r="J28" s="6" t="n"/>
      <c r="K28" s="10" t="n"/>
    </row>
    <row r="29" ht="24" customHeight="1">
      <c r="A29" s="9" t="n"/>
      <c r="B29" s="10" t="n"/>
      <c r="C29" s="6" t="n"/>
      <c r="D29" s="10" t="n"/>
      <c r="E29" s="6" t="n"/>
      <c r="F29" s="6" t="n"/>
      <c r="G29" s="11" t="n"/>
      <c r="H29" s="14">
        <f>IF('Dépenses'!C29="","",IFERROR(VLOOKUP('Dépenses'!C29,'Dépenses'!$N$3:$O$10,2,FALSE),20%))</f>
        <v/>
      </c>
      <c r="I29" s="15">
        <f>IF('Dépenses'!G29="","",IFERROR('Dépenses'!G29/(1+'Dépenses'!H29),0))</f>
        <v/>
      </c>
      <c r="J29" s="6" t="n"/>
      <c r="K29" s="10" t="n"/>
    </row>
    <row r="30" ht="24" customHeight="1">
      <c r="A30" s="9" t="n"/>
      <c r="B30" s="10" t="n"/>
      <c r="C30" s="6" t="n"/>
      <c r="D30" s="10" t="n"/>
      <c r="E30" s="6" t="n"/>
      <c r="F30" s="6" t="n"/>
      <c r="G30" s="11" t="n"/>
      <c r="H30" s="12">
        <f>IF('Dépenses'!C30="","",IFERROR(VLOOKUP('Dépenses'!C30,'Dépenses'!$N$3:$O$10,2,FALSE),20%))</f>
        <v/>
      </c>
      <c r="I30" s="13">
        <f>IF('Dépenses'!G30="","",IFERROR('Dépenses'!G30/(1+'Dépenses'!H30),0))</f>
        <v/>
      </c>
      <c r="J30" s="6" t="n"/>
      <c r="K30" s="10" t="n"/>
    </row>
    <row r="31" ht="24" customHeight="1">
      <c r="A31" s="9" t="n"/>
      <c r="B31" s="10" t="n"/>
      <c r="C31" s="6" t="n"/>
      <c r="D31" s="10" t="n"/>
      <c r="E31" s="6" t="n"/>
      <c r="F31" s="6" t="n"/>
      <c r="G31" s="11" t="n"/>
      <c r="H31" s="14">
        <f>IF('Dépenses'!C31="","",IFERROR(VLOOKUP('Dépenses'!C31,'Dépenses'!$N$3:$O$10,2,FALSE),20%))</f>
        <v/>
      </c>
      <c r="I31" s="15">
        <f>IF('Dépenses'!G31="","",IFERROR('Dépenses'!G31/(1+'Dépenses'!H31),0))</f>
        <v/>
      </c>
      <c r="J31" s="6" t="n"/>
      <c r="K31" s="10" t="n"/>
    </row>
    <row r="32" ht="24" customHeight="1">
      <c r="A32" s="9" t="n"/>
      <c r="B32" s="10" t="n"/>
      <c r="C32" s="6" t="n"/>
      <c r="D32" s="10" t="n"/>
      <c r="E32" s="6" t="n"/>
      <c r="F32" s="6" t="n"/>
      <c r="G32" s="11" t="n"/>
      <c r="H32" s="12">
        <f>IF('Dépenses'!C32="","",IFERROR(VLOOKUP('Dépenses'!C32,'Dépenses'!$N$3:$O$10,2,FALSE),20%))</f>
        <v/>
      </c>
      <c r="I32" s="13">
        <f>IF('Dépenses'!G32="","",IFERROR('Dépenses'!G32/(1+'Dépenses'!H32),0))</f>
        <v/>
      </c>
      <c r="J32" s="6" t="n"/>
      <c r="K32" s="10" t="n"/>
    </row>
    <row r="33" ht="24" customHeight="1">
      <c r="A33" s="9" t="n"/>
      <c r="B33" s="10" t="n"/>
      <c r="C33" s="6" t="n"/>
      <c r="D33" s="10" t="n"/>
      <c r="E33" s="6" t="n"/>
      <c r="F33" s="6" t="n"/>
      <c r="G33" s="11" t="n"/>
      <c r="H33" s="14">
        <f>IF('Dépenses'!C33="","",IFERROR(VLOOKUP('Dépenses'!C33,'Dépenses'!$N$3:$O$10,2,FALSE),20%))</f>
        <v/>
      </c>
      <c r="I33" s="15">
        <f>IF('Dépenses'!G33="","",IFERROR('Dépenses'!G33/(1+'Dépenses'!H33),0))</f>
        <v/>
      </c>
      <c r="J33" s="6" t="n"/>
      <c r="K33" s="10" t="n"/>
    </row>
    <row r="34" ht="24" customHeight="1">
      <c r="A34" s="9" t="n"/>
      <c r="B34" s="10" t="n"/>
      <c r="C34" s="6" t="n"/>
      <c r="D34" s="10" t="n"/>
      <c r="E34" s="6" t="n"/>
      <c r="F34" s="6" t="n"/>
      <c r="G34" s="11" t="n"/>
      <c r="H34" s="12">
        <f>IF('Dépenses'!C34="","",IFERROR(VLOOKUP('Dépenses'!C34,'Dépenses'!$N$3:$O$10,2,FALSE),20%))</f>
        <v/>
      </c>
      <c r="I34" s="13">
        <f>IF('Dépenses'!G34="","",IFERROR('Dépenses'!G34/(1+'Dépenses'!H34),0))</f>
        <v/>
      </c>
      <c r="J34" s="6" t="n"/>
      <c r="K34" s="10" t="n"/>
    </row>
    <row r="35" ht="24" customHeight="1">
      <c r="A35" s="9" t="n"/>
      <c r="B35" s="10" t="n"/>
      <c r="C35" s="6" t="n"/>
      <c r="D35" s="10" t="n"/>
      <c r="E35" s="6" t="n"/>
      <c r="F35" s="6" t="n"/>
      <c r="G35" s="11" t="n"/>
      <c r="H35" s="14">
        <f>IF('Dépenses'!C35="","",IFERROR(VLOOKUP('Dépenses'!C35,'Dépenses'!$N$3:$O$10,2,FALSE),20%))</f>
        <v/>
      </c>
      <c r="I35" s="15">
        <f>IF('Dépenses'!G35="","",IFERROR('Dépenses'!G35/(1+'Dépenses'!H35),0))</f>
        <v/>
      </c>
      <c r="J35" s="6" t="n"/>
      <c r="K35" s="10" t="n"/>
    </row>
    <row r="36" ht="24" customHeight="1">
      <c r="A36" s="9" t="n"/>
      <c r="B36" s="10" t="n"/>
      <c r="C36" s="6" t="n"/>
      <c r="D36" s="10" t="n"/>
      <c r="E36" s="6" t="n"/>
      <c r="F36" s="6" t="n"/>
      <c r="G36" s="11" t="n"/>
      <c r="H36" s="12">
        <f>IF('Dépenses'!C36="","",IFERROR(VLOOKUP('Dépenses'!C36,'Dépenses'!$N$3:$O$10,2,FALSE),20%))</f>
        <v/>
      </c>
      <c r="I36" s="13">
        <f>IF('Dépenses'!G36="","",IFERROR('Dépenses'!G36/(1+'Dépenses'!H36),0))</f>
        <v/>
      </c>
      <c r="J36" s="6" t="n"/>
      <c r="K36" s="10" t="n"/>
    </row>
    <row r="37" ht="24" customHeight="1">
      <c r="A37" s="9" t="n"/>
      <c r="B37" s="10" t="n"/>
      <c r="C37" s="6" t="n"/>
      <c r="D37" s="10" t="n"/>
      <c r="E37" s="6" t="n"/>
      <c r="F37" s="6" t="n"/>
      <c r="G37" s="11" t="n"/>
      <c r="H37" s="14">
        <f>IF('Dépenses'!C37="","",IFERROR(VLOOKUP('Dépenses'!C37,'Dépenses'!$N$3:$O$10,2,FALSE),20%))</f>
        <v/>
      </c>
      <c r="I37" s="15">
        <f>IF('Dépenses'!G37="","",IFERROR('Dépenses'!G37/(1+'Dépenses'!H37),0))</f>
        <v/>
      </c>
      <c r="J37" s="6" t="n"/>
      <c r="K37" s="10" t="n"/>
    </row>
    <row r="38" ht="24" customHeight="1">
      <c r="A38" s="9" t="n"/>
      <c r="B38" s="10" t="n"/>
      <c r="C38" s="6" t="n"/>
      <c r="D38" s="10" t="n"/>
      <c r="E38" s="6" t="n"/>
      <c r="F38" s="6" t="n"/>
      <c r="G38" s="11" t="n"/>
      <c r="H38" s="12">
        <f>IF('Dépenses'!C38="","",IFERROR(VLOOKUP('Dépenses'!C38,'Dépenses'!$N$3:$O$10,2,FALSE),20%))</f>
        <v/>
      </c>
      <c r="I38" s="13">
        <f>IF('Dépenses'!G38="","",IFERROR('Dépenses'!G38/(1+'Dépenses'!H38),0))</f>
        <v/>
      </c>
      <c r="J38" s="6" t="n"/>
      <c r="K38" s="10" t="n"/>
    </row>
    <row r="39" ht="24" customHeight="1">
      <c r="A39" s="9" t="n"/>
      <c r="B39" s="10" t="n"/>
      <c r="C39" s="6" t="n"/>
      <c r="D39" s="10" t="n"/>
      <c r="E39" s="6" t="n"/>
      <c r="F39" s="6" t="n"/>
      <c r="G39" s="11" t="n"/>
      <c r="H39" s="14">
        <f>IF('Dépenses'!C39="","",IFERROR(VLOOKUP('Dépenses'!C39,'Dépenses'!$N$3:$O$10,2,FALSE),20%))</f>
        <v/>
      </c>
      <c r="I39" s="15">
        <f>IF('Dépenses'!G39="","",IFERROR('Dépenses'!G39/(1+'Dépenses'!H39),0))</f>
        <v/>
      </c>
      <c r="J39" s="6" t="n"/>
      <c r="K39" s="10" t="n"/>
    </row>
    <row r="40" ht="24" customHeight="1">
      <c r="A40" s="9" t="n"/>
      <c r="B40" s="10" t="n"/>
      <c r="C40" s="6" t="n"/>
      <c r="D40" s="10" t="n"/>
      <c r="E40" s="6" t="n"/>
      <c r="F40" s="6" t="n"/>
      <c r="G40" s="11" t="n"/>
      <c r="H40" s="12">
        <f>IF('Dépenses'!C40="","",IFERROR(VLOOKUP('Dépenses'!C40,'Dépenses'!$N$3:$O$10,2,FALSE),20%))</f>
        <v/>
      </c>
      <c r="I40" s="13">
        <f>IF('Dépenses'!G40="","",IFERROR('Dépenses'!G40/(1+'Dépenses'!H40),0))</f>
        <v/>
      </c>
      <c r="J40" s="6" t="n"/>
      <c r="K40" s="10" t="n"/>
    </row>
    <row r="41" ht="24" customHeight="1">
      <c r="A41" s="9" t="n"/>
      <c r="B41" s="10" t="n"/>
      <c r="C41" s="6" t="n"/>
      <c r="D41" s="10" t="n"/>
      <c r="E41" s="6" t="n"/>
      <c r="F41" s="6" t="n"/>
      <c r="G41" s="11" t="n"/>
      <c r="H41" s="14">
        <f>IF('Dépenses'!C41="","",IFERROR(VLOOKUP('Dépenses'!C41,'Dépenses'!$N$3:$O$10,2,FALSE),20%))</f>
        <v/>
      </c>
      <c r="I41" s="15">
        <f>IF('Dépenses'!G41="","",IFERROR('Dépenses'!G41/(1+'Dépenses'!H41),0))</f>
        <v/>
      </c>
      <c r="J41" s="6" t="n"/>
      <c r="K41" s="10" t="n"/>
    </row>
    <row r="42" ht="24" customHeight="1">
      <c r="A42" s="9" t="n"/>
      <c r="B42" s="10" t="n"/>
      <c r="C42" s="6" t="n"/>
      <c r="D42" s="10" t="n"/>
      <c r="E42" s="6" t="n"/>
      <c r="F42" s="6" t="n"/>
      <c r="G42" s="11" t="n"/>
      <c r="H42" s="12">
        <f>IF('Dépenses'!C42="","",IFERROR(VLOOKUP('Dépenses'!C42,'Dépenses'!$N$3:$O$10,2,FALSE),20%))</f>
        <v/>
      </c>
      <c r="I42" s="13">
        <f>IF('Dépenses'!G42="","",IFERROR('Dépenses'!G42/(1+'Dépenses'!H42),0))</f>
        <v/>
      </c>
      <c r="J42" s="6" t="n"/>
      <c r="K42" s="10" t="n"/>
    </row>
    <row r="43" ht="24" customHeight="1">
      <c r="A43" s="9" t="n"/>
      <c r="B43" s="10" t="n"/>
      <c r="C43" s="6" t="n"/>
      <c r="D43" s="10" t="n"/>
      <c r="E43" s="6" t="n"/>
      <c r="F43" s="6" t="n"/>
      <c r="G43" s="11" t="n"/>
      <c r="H43" s="14">
        <f>IF('Dépenses'!C43="","",IFERROR(VLOOKUP('Dépenses'!C43,'Dépenses'!$N$3:$O$10,2,FALSE),20%))</f>
        <v/>
      </c>
      <c r="I43" s="15">
        <f>IF('Dépenses'!G43="","",IFERROR('Dépenses'!G43/(1+'Dépenses'!H43),0))</f>
        <v/>
      </c>
      <c r="J43" s="6" t="n"/>
      <c r="K43" s="10" t="n"/>
    </row>
    <row r="44" ht="24" customHeight="1">
      <c r="A44" s="9" t="n"/>
      <c r="B44" s="10" t="n"/>
      <c r="C44" s="6" t="n"/>
      <c r="D44" s="10" t="n"/>
      <c r="E44" s="6" t="n"/>
      <c r="F44" s="6" t="n"/>
      <c r="G44" s="11" t="n"/>
      <c r="H44" s="12">
        <f>IF('Dépenses'!C44="","",IFERROR(VLOOKUP('Dépenses'!C44,'Dépenses'!$N$3:$O$10,2,FALSE),20%))</f>
        <v/>
      </c>
      <c r="I44" s="13">
        <f>IF('Dépenses'!G44="","",IFERROR('Dépenses'!G44/(1+'Dépenses'!H44),0))</f>
        <v/>
      </c>
      <c r="J44" s="6" t="n"/>
      <c r="K44" s="10" t="n"/>
    </row>
    <row r="45" ht="24" customHeight="1">
      <c r="A45" s="9" t="n"/>
      <c r="B45" s="10" t="n"/>
      <c r="C45" s="6" t="n"/>
      <c r="D45" s="10" t="n"/>
      <c r="E45" s="6" t="n"/>
      <c r="F45" s="6" t="n"/>
      <c r="G45" s="11" t="n"/>
      <c r="H45" s="14">
        <f>IF('Dépenses'!C45="","",IFERROR(VLOOKUP('Dépenses'!C45,'Dépenses'!$N$3:$O$10,2,FALSE),20%))</f>
        <v/>
      </c>
      <c r="I45" s="15">
        <f>IF('Dépenses'!G45="","",IFERROR('Dépenses'!G45/(1+'Dépenses'!H45),0))</f>
        <v/>
      </c>
      <c r="J45" s="6" t="n"/>
      <c r="K45" s="10" t="n"/>
    </row>
    <row r="46" ht="24" customHeight="1">
      <c r="A46" s="9" t="n"/>
      <c r="B46" s="10" t="n"/>
      <c r="C46" s="6" t="n"/>
      <c r="D46" s="10" t="n"/>
      <c r="E46" s="6" t="n"/>
      <c r="F46" s="6" t="n"/>
      <c r="G46" s="11" t="n"/>
      <c r="H46" s="12">
        <f>IF('Dépenses'!C46="","",IFERROR(VLOOKUP('Dépenses'!C46,'Dépenses'!$N$3:$O$10,2,FALSE),20%))</f>
        <v/>
      </c>
      <c r="I46" s="13">
        <f>IF('Dépenses'!G46="","",IFERROR('Dépenses'!G46/(1+'Dépenses'!H46),0))</f>
        <v/>
      </c>
      <c r="J46" s="6" t="n"/>
      <c r="K46" s="10" t="n"/>
    </row>
    <row r="47" ht="24" customHeight="1">
      <c r="A47" s="9" t="n"/>
      <c r="B47" s="10" t="n"/>
      <c r="C47" s="6" t="n"/>
      <c r="D47" s="10" t="n"/>
      <c r="E47" s="6" t="n"/>
      <c r="F47" s="6" t="n"/>
      <c r="G47" s="11" t="n"/>
      <c r="H47" s="14">
        <f>IF('Dépenses'!C47="","",IFERROR(VLOOKUP('Dépenses'!C47,'Dépenses'!$N$3:$O$10,2,FALSE),20%))</f>
        <v/>
      </c>
      <c r="I47" s="15">
        <f>IF('Dépenses'!G47="","",IFERROR('Dépenses'!G47/(1+'Dépenses'!H47),0))</f>
        <v/>
      </c>
      <c r="J47" s="6" t="n"/>
      <c r="K47" s="10" t="n"/>
    </row>
    <row r="48" ht="24" customHeight="1">
      <c r="A48" s="9" t="n"/>
      <c r="B48" s="10" t="n"/>
      <c r="C48" s="6" t="n"/>
      <c r="D48" s="10" t="n"/>
      <c r="E48" s="6" t="n"/>
      <c r="F48" s="6" t="n"/>
      <c r="G48" s="11" t="n"/>
      <c r="H48" s="12">
        <f>IF('Dépenses'!C48="","",IFERROR(VLOOKUP('Dépenses'!C48,'Dépenses'!$N$3:$O$10,2,FALSE),20%))</f>
        <v/>
      </c>
      <c r="I48" s="13">
        <f>IF('Dépenses'!G48="","",IFERROR('Dépenses'!G48/(1+'Dépenses'!H48),0))</f>
        <v/>
      </c>
      <c r="J48" s="6" t="n"/>
      <c r="K48" s="10" t="n"/>
    </row>
    <row r="49" ht="24" customHeight="1">
      <c r="A49" s="9" t="n"/>
      <c r="B49" s="10" t="n"/>
      <c r="C49" s="6" t="n"/>
      <c r="D49" s="10" t="n"/>
      <c r="E49" s="6" t="n"/>
      <c r="F49" s="6" t="n"/>
      <c r="G49" s="11" t="n"/>
      <c r="H49" s="14">
        <f>IF('Dépenses'!C49="","",IFERROR(VLOOKUP('Dépenses'!C49,'Dépenses'!$N$3:$O$10,2,FALSE),20%))</f>
        <v/>
      </c>
      <c r="I49" s="15">
        <f>IF('Dépenses'!G49="","",IFERROR('Dépenses'!G49/(1+'Dépenses'!H49),0))</f>
        <v/>
      </c>
      <c r="J49" s="6" t="n"/>
      <c r="K49" s="10" t="n"/>
    </row>
    <row r="50" ht="24" customHeight="1">
      <c r="A50" s="9" t="n"/>
      <c r="B50" s="10" t="n"/>
      <c r="C50" s="6" t="n"/>
      <c r="D50" s="10" t="n"/>
      <c r="E50" s="6" t="n"/>
      <c r="F50" s="6" t="n"/>
      <c r="G50" s="11" t="n"/>
      <c r="H50" s="12">
        <f>IF('Dépenses'!C50="","",IFERROR(VLOOKUP('Dépenses'!C50,'Dépenses'!$N$3:$O$10,2,FALSE),20%))</f>
        <v/>
      </c>
      <c r="I50" s="13">
        <f>IF('Dépenses'!G50="","",IFERROR('Dépenses'!G50/(1+'Dépenses'!H50),0))</f>
        <v/>
      </c>
      <c r="J50" s="6" t="n"/>
      <c r="K50" s="10" t="n"/>
    </row>
    <row r="51" ht="24" customHeight="1">
      <c r="A51" s="9" t="n"/>
      <c r="B51" s="10" t="n"/>
      <c r="C51" s="6" t="n"/>
      <c r="D51" s="10" t="n"/>
      <c r="E51" s="6" t="n"/>
      <c r="F51" s="6" t="n"/>
      <c r="G51" s="11" t="n"/>
      <c r="H51" s="14">
        <f>IF('Dépenses'!C51="","",IFERROR(VLOOKUP('Dépenses'!C51,'Dépenses'!$N$3:$O$10,2,FALSE),20%))</f>
        <v/>
      </c>
      <c r="I51" s="15">
        <f>IF('Dépenses'!G51="","",IFERROR('Dépenses'!G51/(1+'Dépenses'!H51),0))</f>
        <v/>
      </c>
      <c r="J51" s="6" t="n"/>
      <c r="K51" s="10" t="n"/>
    </row>
    <row r="52" ht="24" customHeight="1">
      <c r="A52" s="9" t="n"/>
      <c r="B52" s="10" t="n"/>
      <c r="C52" s="6" t="n"/>
      <c r="D52" s="10" t="n"/>
      <c r="E52" s="6" t="n"/>
      <c r="F52" s="6" t="n"/>
      <c r="G52" s="11" t="n"/>
      <c r="H52" s="12">
        <f>IF('Dépenses'!C52="","",IFERROR(VLOOKUP('Dépenses'!C52,'Dépenses'!$N$3:$O$10,2,FALSE),20%))</f>
        <v/>
      </c>
      <c r="I52" s="13">
        <f>IF('Dépenses'!G52="","",IFERROR('Dépenses'!G52/(1+'Dépenses'!H52),0))</f>
        <v/>
      </c>
      <c r="J52" s="6" t="n"/>
      <c r="K52" s="10" t="n"/>
    </row>
    <row r="53" ht="24" customHeight="1">
      <c r="A53" s="9" t="n"/>
      <c r="B53" s="10" t="n"/>
      <c r="C53" s="6" t="n"/>
      <c r="D53" s="10" t="n"/>
      <c r="E53" s="6" t="n"/>
      <c r="F53" s="6" t="n"/>
      <c r="G53" s="11" t="n"/>
      <c r="H53" s="14">
        <f>IF('Dépenses'!C53="","",IFERROR(VLOOKUP('Dépenses'!C53,'Dépenses'!$N$3:$O$10,2,FALSE),20%))</f>
        <v/>
      </c>
      <c r="I53" s="15">
        <f>IF('Dépenses'!G53="","",IFERROR('Dépenses'!G53/(1+'Dépenses'!H53),0))</f>
        <v/>
      </c>
      <c r="J53" s="6" t="n"/>
      <c r="K53" s="10" t="n"/>
    </row>
    <row r="54" ht="24" customHeight="1">
      <c r="A54" s="9" t="n"/>
      <c r="B54" s="10" t="n"/>
      <c r="C54" s="6" t="n"/>
      <c r="D54" s="10" t="n"/>
      <c r="E54" s="6" t="n"/>
      <c r="F54" s="6" t="n"/>
      <c r="G54" s="11" t="n"/>
      <c r="H54" s="12">
        <f>IF('Dépenses'!C54="","",IFERROR(VLOOKUP('Dépenses'!C54,'Dépenses'!$N$3:$O$10,2,FALSE),20%))</f>
        <v/>
      </c>
      <c r="I54" s="13">
        <f>IF('Dépenses'!G54="","",IFERROR('Dépenses'!G54/(1+'Dépenses'!H54),0))</f>
        <v/>
      </c>
      <c r="J54" s="6" t="n"/>
      <c r="K54" s="10" t="n"/>
    </row>
    <row r="55" ht="24" customHeight="1">
      <c r="A55" s="9" t="n"/>
      <c r="B55" s="10" t="n"/>
      <c r="C55" s="6" t="n"/>
      <c r="D55" s="10" t="n"/>
      <c r="E55" s="6" t="n"/>
      <c r="F55" s="6" t="n"/>
      <c r="G55" s="11" t="n"/>
      <c r="H55" s="14">
        <f>IF('Dépenses'!C55="","",IFERROR(VLOOKUP('Dépenses'!C55,'Dépenses'!$N$3:$O$10,2,FALSE),20%))</f>
        <v/>
      </c>
      <c r="I55" s="15">
        <f>IF('Dépenses'!G55="","",IFERROR('Dépenses'!G55/(1+'Dépenses'!H55),0))</f>
        <v/>
      </c>
      <c r="J55" s="6" t="n"/>
      <c r="K55" s="10" t="n"/>
    </row>
    <row r="56" ht="24" customHeight="1">
      <c r="A56" s="9" t="n"/>
      <c r="B56" s="10" t="n"/>
      <c r="C56" s="6" t="n"/>
      <c r="D56" s="10" t="n"/>
      <c r="E56" s="6" t="n"/>
      <c r="F56" s="6" t="n"/>
      <c r="G56" s="11" t="n"/>
      <c r="H56" s="12">
        <f>IF('Dépenses'!C56="","",IFERROR(VLOOKUP('Dépenses'!C56,'Dépenses'!$N$3:$O$10,2,FALSE),20%))</f>
        <v/>
      </c>
      <c r="I56" s="13">
        <f>IF('Dépenses'!G56="","",IFERROR('Dépenses'!G56/(1+'Dépenses'!H56),0))</f>
        <v/>
      </c>
      <c r="J56" s="6" t="n"/>
      <c r="K56" s="10" t="n"/>
    </row>
    <row r="57" ht="24" customHeight="1">
      <c r="A57" s="9" t="n"/>
      <c r="B57" s="10" t="n"/>
      <c r="C57" s="6" t="n"/>
      <c r="D57" s="10" t="n"/>
      <c r="E57" s="6" t="n"/>
      <c r="F57" s="6" t="n"/>
      <c r="G57" s="11" t="n"/>
      <c r="H57" s="14">
        <f>IF('Dépenses'!C57="","",IFERROR(VLOOKUP('Dépenses'!C57,'Dépenses'!$N$3:$O$10,2,FALSE),20%))</f>
        <v/>
      </c>
      <c r="I57" s="15">
        <f>IF('Dépenses'!G57="","",IFERROR('Dépenses'!G57/(1+'Dépenses'!H57),0))</f>
        <v/>
      </c>
      <c r="J57" s="6" t="n"/>
      <c r="K57" s="10" t="n"/>
    </row>
    <row r="58" ht="24" customHeight="1">
      <c r="A58" s="9" t="n"/>
      <c r="B58" s="10" t="n"/>
      <c r="C58" s="6" t="n"/>
      <c r="D58" s="10" t="n"/>
      <c r="E58" s="6" t="n"/>
      <c r="F58" s="6" t="n"/>
      <c r="G58" s="11" t="n"/>
      <c r="H58" s="12">
        <f>IF('Dépenses'!C58="","",IFERROR(VLOOKUP('Dépenses'!C58,'Dépenses'!$N$3:$O$10,2,FALSE),20%))</f>
        <v/>
      </c>
      <c r="I58" s="13">
        <f>IF('Dépenses'!G58="","",IFERROR('Dépenses'!G58/(1+'Dépenses'!H58),0))</f>
        <v/>
      </c>
      <c r="J58" s="6" t="n"/>
      <c r="K58" s="10" t="n"/>
    </row>
    <row r="59" ht="24" customHeight="1">
      <c r="A59" s="9" t="n"/>
      <c r="B59" s="10" t="n"/>
      <c r="C59" s="6" t="n"/>
      <c r="D59" s="10" t="n"/>
      <c r="E59" s="6" t="n"/>
      <c r="F59" s="6" t="n"/>
      <c r="G59" s="11" t="n"/>
      <c r="H59" s="14">
        <f>IF('Dépenses'!C59="","",IFERROR(VLOOKUP('Dépenses'!C59,'Dépenses'!$N$3:$O$10,2,FALSE),20%))</f>
        <v/>
      </c>
      <c r="I59" s="15">
        <f>IF('Dépenses'!G59="","",IFERROR('Dépenses'!G59/(1+'Dépenses'!H59),0))</f>
        <v/>
      </c>
      <c r="J59" s="6" t="n"/>
      <c r="K59" s="10" t="n"/>
    </row>
    <row r="60" ht="24" customHeight="1">
      <c r="A60" s="9" t="n"/>
      <c r="B60" s="10" t="n"/>
      <c r="C60" s="6" t="n"/>
      <c r="D60" s="10" t="n"/>
      <c r="E60" s="6" t="n"/>
      <c r="F60" s="6" t="n"/>
      <c r="G60" s="11" t="n"/>
      <c r="H60" s="12">
        <f>IF('Dépenses'!C60="","",IFERROR(VLOOKUP('Dépenses'!C60,'Dépenses'!$N$3:$O$10,2,FALSE),20%))</f>
        <v/>
      </c>
      <c r="I60" s="13">
        <f>IF('Dépenses'!G60="","",IFERROR('Dépenses'!G60/(1+'Dépenses'!H60),0))</f>
        <v/>
      </c>
      <c r="J60" s="6" t="n"/>
      <c r="K60" s="10" t="n"/>
    </row>
    <row r="61" ht="24" customHeight="1">
      <c r="A61" s="9" t="n"/>
      <c r="B61" s="10" t="n"/>
      <c r="C61" s="6" t="n"/>
      <c r="D61" s="10" t="n"/>
      <c r="E61" s="6" t="n"/>
      <c r="F61" s="6" t="n"/>
      <c r="G61" s="11" t="n"/>
      <c r="H61" s="14">
        <f>IF('Dépenses'!C61="","",IFERROR(VLOOKUP('Dépenses'!C61,'Dépenses'!$N$3:$O$10,2,FALSE),20%))</f>
        <v/>
      </c>
      <c r="I61" s="15">
        <f>IF('Dépenses'!G61="","",IFERROR('Dépenses'!G61/(1+'Dépenses'!H61),0))</f>
        <v/>
      </c>
      <c r="J61" s="6" t="n"/>
      <c r="K61" s="10" t="n"/>
    </row>
    <row r="62" ht="24" customHeight="1">
      <c r="A62" s="9" t="n"/>
      <c r="B62" s="10" t="n"/>
      <c r="C62" s="6" t="n"/>
      <c r="D62" s="10" t="n"/>
      <c r="E62" s="6" t="n"/>
      <c r="F62" s="6" t="n"/>
      <c r="G62" s="11" t="n"/>
      <c r="H62" s="12">
        <f>IF('Dépenses'!C62="","",IFERROR(VLOOKUP('Dépenses'!C62,'Dépenses'!$N$3:$O$10,2,FALSE),20%))</f>
        <v/>
      </c>
      <c r="I62" s="13">
        <f>IF('Dépenses'!G62="","",IFERROR('Dépenses'!G62/(1+'Dépenses'!H62),0))</f>
        <v/>
      </c>
      <c r="J62" s="6" t="n"/>
      <c r="K62" s="10" t="n"/>
    </row>
    <row r="63" ht="24" customHeight="1">
      <c r="A63" s="9" t="n"/>
      <c r="B63" s="10" t="n"/>
      <c r="C63" s="6" t="n"/>
      <c r="D63" s="10" t="n"/>
      <c r="E63" s="6" t="n"/>
      <c r="F63" s="6" t="n"/>
      <c r="G63" s="11" t="n"/>
      <c r="H63" s="14">
        <f>IF('Dépenses'!C63="","",IFERROR(VLOOKUP('Dépenses'!C63,'Dépenses'!$N$3:$O$10,2,FALSE),20%))</f>
        <v/>
      </c>
      <c r="I63" s="15">
        <f>IF('Dépenses'!G63="","",IFERROR('Dépenses'!G63/(1+'Dépenses'!H63),0))</f>
        <v/>
      </c>
      <c r="J63" s="6" t="n"/>
      <c r="K63" s="10" t="n"/>
    </row>
    <row r="64" ht="24" customHeight="1">
      <c r="A64" s="9" t="n"/>
      <c r="B64" s="10" t="n"/>
      <c r="C64" s="6" t="n"/>
      <c r="D64" s="10" t="n"/>
      <c r="E64" s="6" t="n"/>
      <c r="F64" s="6" t="n"/>
      <c r="G64" s="11" t="n"/>
      <c r="H64" s="12">
        <f>IF('Dépenses'!C64="","",IFERROR(VLOOKUP('Dépenses'!C64,'Dépenses'!$N$3:$O$10,2,FALSE),20%))</f>
        <v/>
      </c>
      <c r="I64" s="13">
        <f>IF('Dépenses'!G64="","",IFERROR('Dépenses'!G64/(1+'Dépenses'!H64),0))</f>
        <v/>
      </c>
      <c r="J64" s="6" t="n"/>
      <c r="K64" s="10" t="n"/>
    </row>
    <row r="65" ht="24" customHeight="1">
      <c r="A65" s="9" t="n"/>
      <c r="B65" s="10" t="n"/>
      <c r="C65" s="6" t="n"/>
      <c r="D65" s="10" t="n"/>
      <c r="E65" s="6" t="n"/>
      <c r="F65" s="6" t="n"/>
      <c r="G65" s="11" t="n"/>
      <c r="H65" s="14">
        <f>IF('Dépenses'!C65="","",IFERROR(VLOOKUP('Dépenses'!C65,'Dépenses'!$N$3:$O$10,2,FALSE),20%))</f>
        <v/>
      </c>
      <c r="I65" s="15">
        <f>IF('Dépenses'!G65="","",IFERROR('Dépenses'!G65/(1+'Dépenses'!H65),0))</f>
        <v/>
      </c>
      <c r="J65" s="6" t="n"/>
      <c r="K65" s="10" t="n"/>
    </row>
    <row r="66" ht="24" customHeight="1">
      <c r="A66" s="9" t="n"/>
      <c r="B66" s="10" t="n"/>
      <c r="C66" s="6" t="n"/>
      <c r="D66" s="10" t="n"/>
      <c r="E66" s="6" t="n"/>
      <c r="F66" s="6" t="n"/>
      <c r="G66" s="11" t="n"/>
      <c r="H66" s="12">
        <f>IF('Dépenses'!C66="","",IFERROR(VLOOKUP('Dépenses'!C66,'Dépenses'!$N$3:$O$10,2,FALSE),20%))</f>
        <v/>
      </c>
      <c r="I66" s="13">
        <f>IF('Dépenses'!G66="","",IFERROR('Dépenses'!G66/(1+'Dépenses'!H66),0))</f>
        <v/>
      </c>
      <c r="J66" s="6" t="n"/>
      <c r="K66" s="10" t="n"/>
    </row>
    <row r="67" ht="24" customHeight="1">
      <c r="A67" s="9" t="n"/>
      <c r="B67" s="10" t="n"/>
      <c r="C67" s="6" t="n"/>
      <c r="D67" s="10" t="n"/>
      <c r="E67" s="6" t="n"/>
      <c r="F67" s="6" t="n"/>
      <c r="G67" s="11" t="n"/>
      <c r="H67" s="14">
        <f>IF('Dépenses'!C67="","",IFERROR(VLOOKUP('Dépenses'!C67,'Dépenses'!$N$3:$O$10,2,FALSE),20%))</f>
        <v/>
      </c>
      <c r="I67" s="15">
        <f>IF('Dépenses'!G67="","",IFERROR('Dépenses'!G67/(1+'Dépenses'!H67),0))</f>
        <v/>
      </c>
      <c r="J67" s="6" t="n"/>
      <c r="K67" s="10" t="n"/>
    </row>
    <row r="68" ht="24" customHeight="1">
      <c r="A68" s="9" t="n"/>
      <c r="B68" s="10" t="n"/>
      <c r="C68" s="6" t="n"/>
      <c r="D68" s="10" t="n"/>
      <c r="E68" s="6" t="n"/>
      <c r="F68" s="6" t="n"/>
      <c r="G68" s="11" t="n"/>
      <c r="H68" s="12">
        <f>IF('Dépenses'!C68="","",IFERROR(VLOOKUP('Dépenses'!C68,'Dépenses'!$N$3:$O$10,2,FALSE),20%))</f>
        <v/>
      </c>
      <c r="I68" s="13">
        <f>IF('Dépenses'!G68="","",IFERROR('Dépenses'!G68/(1+'Dépenses'!H68),0))</f>
        <v/>
      </c>
      <c r="J68" s="6" t="n"/>
      <c r="K68" s="10" t="n"/>
    </row>
    <row r="69" ht="24" customHeight="1">
      <c r="A69" s="9" t="n"/>
      <c r="B69" s="10" t="n"/>
      <c r="C69" s="6" t="n"/>
      <c r="D69" s="10" t="n"/>
      <c r="E69" s="6" t="n"/>
      <c r="F69" s="6" t="n"/>
      <c r="G69" s="11" t="n"/>
      <c r="H69" s="14">
        <f>IF('Dépenses'!C69="","",IFERROR(VLOOKUP('Dépenses'!C69,'Dépenses'!$N$3:$O$10,2,FALSE),20%))</f>
        <v/>
      </c>
      <c r="I69" s="15">
        <f>IF('Dépenses'!G69="","",IFERROR('Dépenses'!G69/(1+'Dépenses'!H69),0))</f>
        <v/>
      </c>
      <c r="J69" s="6" t="n"/>
      <c r="K69" s="10" t="n"/>
    </row>
    <row r="70" ht="24" customHeight="1">
      <c r="A70" s="9" t="n"/>
      <c r="B70" s="10" t="n"/>
      <c r="C70" s="6" t="n"/>
      <c r="D70" s="10" t="n"/>
      <c r="E70" s="6" t="n"/>
      <c r="F70" s="6" t="n"/>
      <c r="G70" s="11" t="n"/>
      <c r="H70" s="12">
        <f>IF('Dépenses'!C70="","",IFERROR(VLOOKUP('Dépenses'!C70,'Dépenses'!$N$3:$O$10,2,FALSE),20%))</f>
        <v/>
      </c>
      <c r="I70" s="13">
        <f>IF('Dépenses'!G70="","",IFERROR('Dépenses'!G70/(1+'Dépenses'!H70),0))</f>
        <v/>
      </c>
      <c r="J70" s="6" t="n"/>
      <c r="K70" s="10" t="n"/>
    </row>
    <row r="71" ht="24" customHeight="1">
      <c r="A71" s="9" t="n"/>
      <c r="B71" s="10" t="n"/>
      <c r="C71" s="6" t="n"/>
      <c r="D71" s="10" t="n"/>
      <c r="E71" s="6" t="n"/>
      <c r="F71" s="6" t="n"/>
      <c r="G71" s="11" t="n"/>
      <c r="H71" s="14">
        <f>IF('Dépenses'!C71="","",IFERROR(VLOOKUP('Dépenses'!C71,'Dépenses'!$N$3:$O$10,2,FALSE),20%))</f>
        <v/>
      </c>
      <c r="I71" s="15">
        <f>IF('Dépenses'!G71="","",IFERROR('Dépenses'!G71/(1+'Dépenses'!H71),0))</f>
        <v/>
      </c>
      <c r="J71" s="6" t="n"/>
      <c r="K71" s="10" t="n"/>
    </row>
    <row r="72" ht="24" customHeight="1">
      <c r="A72" s="9" t="n"/>
      <c r="B72" s="10" t="n"/>
      <c r="C72" s="6" t="n"/>
      <c r="D72" s="10" t="n"/>
      <c r="E72" s="6" t="n"/>
      <c r="F72" s="6" t="n"/>
      <c r="G72" s="11" t="n"/>
      <c r="H72" s="12">
        <f>IF('Dépenses'!C72="","",IFERROR(VLOOKUP('Dépenses'!C72,'Dépenses'!$N$3:$O$10,2,FALSE),20%))</f>
        <v/>
      </c>
      <c r="I72" s="13">
        <f>IF('Dépenses'!G72="","",IFERROR('Dépenses'!G72/(1+'Dépenses'!H72),0))</f>
        <v/>
      </c>
      <c r="J72" s="6" t="n"/>
      <c r="K72" s="10" t="n"/>
    </row>
    <row r="73" ht="24" customHeight="1">
      <c r="A73" s="9" t="n"/>
      <c r="B73" s="10" t="n"/>
      <c r="C73" s="6" t="n"/>
      <c r="D73" s="10" t="n"/>
      <c r="E73" s="6" t="n"/>
      <c r="F73" s="6" t="n"/>
      <c r="G73" s="11" t="n"/>
      <c r="H73" s="14">
        <f>IF('Dépenses'!C73="","",IFERROR(VLOOKUP('Dépenses'!C73,'Dépenses'!$N$3:$O$10,2,FALSE),20%))</f>
        <v/>
      </c>
      <c r="I73" s="15">
        <f>IF('Dépenses'!G73="","",IFERROR('Dépenses'!G73/(1+'Dépenses'!H73),0))</f>
        <v/>
      </c>
      <c r="J73" s="6" t="n"/>
      <c r="K73" s="10" t="n"/>
    </row>
    <row r="74" ht="24" customHeight="1">
      <c r="A74" s="9" t="n"/>
      <c r="B74" s="10" t="n"/>
      <c r="C74" s="6" t="n"/>
      <c r="D74" s="10" t="n"/>
      <c r="E74" s="6" t="n"/>
      <c r="F74" s="6" t="n"/>
      <c r="G74" s="11" t="n"/>
      <c r="H74" s="12">
        <f>IF('Dépenses'!C74="","",IFERROR(VLOOKUP('Dépenses'!C74,'Dépenses'!$N$3:$O$10,2,FALSE),20%))</f>
        <v/>
      </c>
      <c r="I74" s="13">
        <f>IF('Dépenses'!G74="","",IFERROR('Dépenses'!G74/(1+'Dépenses'!H74),0))</f>
        <v/>
      </c>
      <c r="J74" s="6" t="n"/>
      <c r="K74" s="10" t="n"/>
    </row>
    <row r="75" ht="24" customHeight="1">
      <c r="A75" s="9" t="n"/>
      <c r="B75" s="10" t="n"/>
      <c r="C75" s="6" t="n"/>
      <c r="D75" s="10" t="n"/>
      <c r="E75" s="6" t="n"/>
      <c r="F75" s="6" t="n"/>
      <c r="G75" s="11" t="n"/>
      <c r="H75" s="14">
        <f>IF('Dépenses'!C75="","",IFERROR(VLOOKUP('Dépenses'!C75,'Dépenses'!$N$3:$O$10,2,FALSE),20%))</f>
        <v/>
      </c>
      <c r="I75" s="15">
        <f>IF('Dépenses'!G75="","",IFERROR('Dépenses'!G75/(1+'Dépenses'!H75),0))</f>
        <v/>
      </c>
      <c r="J75" s="6" t="n"/>
      <c r="K75" s="10" t="n"/>
    </row>
    <row r="76" ht="24" customHeight="1">
      <c r="A76" s="9" t="n"/>
      <c r="B76" s="10" t="n"/>
      <c r="C76" s="6" t="n"/>
      <c r="D76" s="10" t="n"/>
      <c r="E76" s="6" t="n"/>
      <c r="F76" s="6" t="n"/>
      <c r="G76" s="11" t="n"/>
      <c r="H76" s="12">
        <f>IF('Dépenses'!C76="","",IFERROR(VLOOKUP('Dépenses'!C76,'Dépenses'!$N$3:$O$10,2,FALSE),20%))</f>
        <v/>
      </c>
      <c r="I76" s="13">
        <f>IF('Dépenses'!G76="","",IFERROR('Dépenses'!G76/(1+'Dépenses'!H76),0))</f>
        <v/>
      </c>
      <c r="J76" s="6" t="n"/>
      <c r="K76" s="10" t="n"/>
    </row>
    <row r="77" ht="24" customHeight="1">
      <c r="A77" s="9" t="n"/>
      <c r="B77" s="10" t="n"/>
      <c r="C77" s="6" t="n"/>
      <c r="D77" s="10" t="n"/>
      <c r="E77" s="6" t="n"/>
      <c r="F77" s="6" t="n"/>
      <c r="G77" s="11" t="n"/>
      <c r="H77" s="14">
        <f>IF('Dépenses'!C77="","",IFERROR(VLOOKUP('Dépenses'!C77,'Dépenses'!$N$3:$O$10,2,FALSE),20%))</f>
        <v/>
      </c>
      <c r="I77" s="15">
        <f>IF('Dépenses'!G77="","",IFERROR('Dépenses'!G77/(1+'Dépenses'!H77),0))</f>
        <v/>
      </c>
      <c r="J77" s="6" t="n"/>
      <c r="K77" s="10" t="n"/>
    </row>
    <row r="78" ht="24" customHeight="1">
      <c r="A78" s="9" t="n"/>
      <c r="B78" s="10" t="n"/>
      <c r="C78" s="6" t="n"/>
      <c r="D78" s="10" t="n"/>
      <c r="E78" s="6" t="n"/>
      <c r="F78" s="6" t="n"/>
      <c r="G78" s="11" t="n"/>
      <c r="H78" s="12">
        <f>IF('Dépenses'!C78="","",IFERROR(VLOOKUP('Dépenses'!C78,'Dépenses'!$N$3:$O$10,2,FALSE),20%))</f>
        <v/>
      </c>
      <c r="I78" s="13">
        <f>IF('Dépenses'!G78="","",IFERROR('Dépenses'!G78/(1+'Dépenses'!H78),0))</f>
        <v/>
      </c>
      <c r="J78" s="6" t="n"/>
      <c r="K78" s="10" t="n"/>
    </row>
    <row r="79" ht="24" customHeight="1">
      <c r="A79" s="9" t="n"/>
      <c r="B79" s="10" t="n"/>
      <c r="C79" s="6" t="n"/>
      <c r="D79" s="10" t="n"/>
      <c r="E79" s="6" t="n"/>
      <c r="F79" s="6" t="n"/>
      <c r="G79" s="11" t="n"/>
      <c r="H79" s="14">
        <f>IF('Dépenses'!C79="","",IFERROR(VLOOKUP('Dépenses'!C79,'Dépenses'!$N$3:$O$10,2,FALSE),20%))</f>
        <v/>
      </c>
      <c r="I79" s="15">
        <f>IF('Dépenses'!G79="","",IFERROR('Dépenses'!G79/(1+'Dépenses'!H79),0))</f>
        <v/>
      </c>
      <c r="J79" s="6" t="n"/>
      <c r="K79" s="10" t="n"/>
    </row>
    <row r="80" ht="24" customHeight="1">
      <c r="A80" s="9" t="n"/>
      <c r="B80" s="10" t="n"/>
      <c r="C80" s="6" t="n"/>
      <c r="D80" s="10" t="n"/>
      <c r="E80" s="6" t="n"/>
      <c r="F80" s="6" t="n"/>
      <c r="G80" s="11" t="n"/>
      <c r="H80" s="12">
        <f>IF('Dépenses'!C80="","",IFERROR(VLOOKUP('Dépenses'!C80,'Dépenses'!$N$3:$O$10,2,FALSE),20%))</f>
        <v/>
      </c>
      <c r="I80" s="13">
        <f>IF('Dépenses'!G80="","",IFERROR('Dépenses'!G80/(1+'Dépenses'!H80),0))</f>
        <v/>
      </c>
      <c r="J80" s="6" t="n"/>
      <c r="K80" s="10" t="n"/>
    </row>
    <row r="81" ht="24" customHeight="1">
      <c r="A81" s="9" t="n"/>
      <c r="B81" s="10" t="n"/>
      <c r="C81" s="6" t="n"/>
      <c r="D81" s="10" t="n"/>
      <c r="E81" s="6" t="n"/>
      <c r="F81" s="6" t="n"/>
      <c r="G81" s="11" t="n"/>
      <c r="H81" s="14">
        <f>IF('Dépenses'!C81="","",IFERROR(VLOOKUP('Dépenses'!C81,'Dépenses'!$N$3:$O$10,2,FALSE),20%))</f>
        <v/>
      </c>
      <c r="I81" s="15">
        <f>IF('Dépenses'!G81="","",IFERROR('Dépenses'!G81/(1+'Dépenses'!H81),0))</f>
        <v/>
      </c>
      <c r="J81" s="6" t="n"/>
      <c r="K81" s="10" t="n"/>
    </row>
    <row r="82" ht="24" customHeight="1">
      <c r="A82" s="9" t="n"/>
      <c r="B82" s="10" t="n"/>
      <c r="C82" s="6" t="n"/>
      <c r="D82" s="10" t="n"/>
      <c r="E82" s="6" t="n"/>
      <c r="F82" s="6" t="n"/>
      <c r="G82" s="11" t="n"/>
      <c r="H82" s="12">
        <f>IF('Dépenses'!C82="","",IFERROR(VLOOKUP('Dépenses'!C82,'Dépenses'!$N$3:$O$10,2,FALSE),20%))</f>
        <v/>
      </c>
      <c r="I82" s="13">
        <f>IF('Dépenses'!G82="","",IFERROR('Dépenses'!G82/(1+'Dépenses'!H82),0))</f>
        <v/>
      </c>
      <c r="J82" s="6" t="n"/>
      <c r="K82" s="10" t="n"/>
    </row>
    <row r="83" ht="24" customHeight="1">
      <c r="A83" s="9" t="n"/>
      <c r="B83" s="10" t="n"/>
      <c r="C83" s="6" t="n"/>
      <c r="D83" s="10" t="n"/>
      <c r="E83" s="6" t="n"/>
      <c r="F83" s="6" t="n"/>
      <c r="G83" s="11" t="n"/>
      <c r="H83" s="14">
        <f>IF('Dépenses'!C83="","",IFERROR(VLOOKUP('Dépenses'!C83,'Dépenses'!$N$3:$O$10,2,FALSE),20%))</f>
        <v/>
      </c>
      <c r="I83" s="15">
        <f>IF('Dépenses'!G83="","",IFERROR('Dépenses'!G83/(1+'Dépenses'!H83),0))</f>
        <v/>
      </c>
      <c r="J83" s="6" t="n"/>
      <c r="K83" s="10" t="n"/>
    </row>
    <row r="84" ht="24" customHeight="1">
      <c r="A84" s="9" t="n"/>
      <c r="B84" s="10" t="n"/>
      <c r="C84" s="6" t="n"/>
      <c r="D84" s="10" t="n"/>
      <c r="E84" s="6" t="n"/>
      <c r="F84" s="6" t="n"/>
      <c r="G84" s="11" t="n"/>
      <c r="H84" s="12">
        <f>IF('Dépenses'!C84="","",IFERROR(VLOOKUP('Dépenses'!C84,'Dépenses'!$N$3:$O$10,2,FALSE),20%))</f>
        <v/>
      </c>
      <c r="I84" s="13">
        <f>IF('Dépenses'!G84="","",IFERROR('Dépenses'!G84/(1+'Dépenses'!H84),0))</f>
        <v/>
      </c>
      <c r="J84" s="6" t="n"/>
      <c r="K84" s="10" t="n"/>
    </row>
    <row r="85" ht="24" customHeight="1">
      <c r="A85" s="9" t="n"/>
      <c r="B85" s="10" t="n"/>
      <c r="C85" s="6" t="n"/>
      <c r="D85" s="10" t="n"/>
      <c r="E85" s="6" t="n"/>
      <c r="F85" s="6" t="n"/>
      <c r="G85" s="11" t="n"/>
      <c r="H85" s="14">
        <f>IF('Dépenses'!C85="","",IFERROR(VLOOKUP('Dépenses'!C85,'Dépenses'!$N$3:$O$10,2,FALSE),20%))</f>
        <v/>
      </c>
      <c r="I85" s="15">
        <f>IF('Dépenses'!G85="","",IFERROR('Dépenses'!G85/(1+'Dépenses'!H85),0))</f>
        <v/>
      </c>
      <c r="J85" s="6" t="n"/>
      <c r="K85" s="10" t="n"/>
    </row>
    <row r="86" ht="24" customHeight="1">
      <c r="A86" s="9" t="n"/>
      <c r="B86" s="10" t="n"/>
      <c r="C86" s="6" t="n"/>
      <c r="D86" s="10" t="n"/>
      <c r="E86" s="6" t="n"/>
      <c r="F86" s="6" t="n"/>
      <c r="G86" s="11" t="n"/>
      <c r="H86" s="12">
        <f>IF('Dépenses'!C86="","",IFERROR(VLOOKUP('Dépenses'!C86,'Dépenses'!$N$3:$O$10,2,FALSE),20%))</f>
        <v/>
      </c>
      <c r="I86" s="13">
        <f>IF('Dépenses'!G86="","",IFERROR('Dépenses'!G86/(1+'Dépenses'!H86),0))</f>
        <v/>
      </c>
      <c r="J86" s="6" t="n"/>
      <c r="K86" s="10" t="n"/>
    </row>
    <row r="87" ht="24" customHeight="1">
      <c r="A87" s="9" t="n"/>
      <c r="B87" s="10" t="n"/>
      <c r="C87" s="6" t="n"/>
      <c r="D87" s="10" t="n"/>
      <c r="E87" s="6" t="n"/>
      <c r="F87" s="6" t="n"/>
      <c r="G87" s="11" t="n"/>
      <c r="H87" s="14">
        <f>IF('Dépenses'!C87="","",IFERROR(VLOOKUP('Dépenses'!C87,'Dépenses'!$N$3:$O$10,2,FALSE),20%))</f>
        <v/>
      </c>
      <c r="I87" s="15">
        <f>IF('Dépenses'!G87="","",IFERROR('Dépenses'!G87/(1+'Dépenses'!H87),0))</f>
        <v/>
      </c>
      <c r="J87" s="6" t="n"/>
      <c r="K87" s="10" t="n"/>
    </row>
    <row r="88" ht="24" customHeight="1">
      <c r="A88" s="9" t="n"/>
      <c r="B88" s="10" t="n"/>
      <c r="C88" s="6" t="n"/>
      <c r="D88" s="10" t="n"/>
      <c r="E88" s="6" t="n"/>
      <c r="F88" s="6" t="n"/>
      <c r="G88" s="11" t="n"/>
      <c r="H88" s="12">
        <f>IF('Dépenses'!C88="","",IFERROR(VLOOKUP('Dépenses'!C88,'Dépenses'!$N$3:$O$10,2,FALSE),20%))</f>
        <v/>
      </c>
      <c r="I88" s="13">
        <f>IF('Dépenses'!G88="","",IFERROR('Dépenses'!G88/(1+'Dépenses'!H88),0))</f>
        <v/>
      </c>
      <c r="J88" s="6" t="n"/>
      <c r="K88" s="10" t="n"/>
    </row>
    <row r="89" ht="24" customHeight="1">
      <c r="A89" s="9" t="n"/>
      <c r="B89" s="10" t="n"/>
      <c r="C89" s="6" t="n"/>
      <c r="D89" s="10" t="n"/>
      <c r="E89" s="6" t="n"/>
      <c r="F89" s="6" t="n"/>
      <c r="G89" s="11" t="n"/>
      <c r="H89" s="14">
        <f>IF('Dépenses'!C89="","",IFERROR(VLOOKUP('Dépenses'!C89,'Dépenses'!$N$3:$O$10,2,FALSE),20%))</f>
        <v/>
      </c>
      <c r="I89" s="15">
        <f>IF('Dépenses'!G89="","",IFERROR('Dépenses'!G89/(1+'Dépenses'!H89),0))</f>
        <v/>
      </c>
      <c r="J89" s="6" t="n"/>
      <c r="K89" s="10" t="n"/>
    </row>
    <row r="90" ht="24" customHeight="1">
      <c r="A90" s="9" t="n"/>
      <c r="B90" s="10" t="n"/>
      <c r="C90" s="6" t="n"/>
      <c r="D90" s="10" t="n"/>
      <c r="E90" s="6" t="n"/>
      <c r="F90" s="6" t="n"/>
      <c r="G90" s="11" t="n"/>
      <c r="H90" s="12">
        <f>IF('Dépenses'!C90="","",IFERROR(VLOOKUP('Dépenses'!C90,'Dépenses'!$N$3:$O$10,2,FALSE),20%))</f>
        <v/>
      </c>
      <c r="I90" s="13">
        <f>IF('Dépenses'!G90="","",IFERROR('Dépenses'!G90/(1+'Dépenses'!H90),0))</f>
        <v/>
      </c>
      <c r="J90" s="6" t="n"/>
      <c r="K90" s="10" t="n"/>
    </row>
    <row r="91" ht="24" customHeight="1">
      <c r="A91" s="9" t="n"/>
      <c r="B91" s="10" t="n"/>
      <c r="C91" s="6" t="n"/>
      <c r="D91" s="10" t="n"/>
      <c r="E91" s="6" t="n"/>
      <c r="F91" s="6" t="n"/>
      <c r="G91" s="11" t="n"/>
      <c r="H91" s="14">
        <f>IF('Dépenses'!C91="","",IFERROR(VLOOKUP('Dépenses'!C91,'Dépenses'!$N$3:$O$10,2,FALSE),20%))</f>
        <v/>
      </c>
      <c r="I91" s="15">
        <f>IF('Dépenses'!G91="","",IFERROR('Dépenses'!G91/(1+'Dépenses'!H91),0))</f>
        <v/>
      </c>
      <c r="J91" s="6" t="n"/>
      <c r="K91" s="10" t="n"/>
    </row>
    <row r="92" ht="24" customHeight="1">
      <c r="A92" s="9" t="n"/>
      <c r="B92" s="10" t="n"/>
      <c r="C92" s="6" t="n"/>
      <c r="D92" s="10" t="n"/>
      <c r="E92" s="6" t="n"/>
      <c r="F92" s="6" t="n"/>
      <c r="G92" s="11" t="n"/>
      <c r="H92" s="12">
        <f>IF('Dépenses'!C92="","",IFERROR(VLOOKUP('Dépenses'!C92,'Dépenses'!$N$3:$O$10,2,FALSE),20%))</f>
        <v/>
      </c>
      <c r="I92" s="13">
        <f>IF('Dépenses'!G92="","",IFERROR('Dépenses'!G92/(1+'Dépenses'!H92),0))</f>
        <v/>
      </c>
      <c r="J92" s="6" t="n"/>
      <c r="K92" s="10" t="n"/>
    </row>
    <row r="93" ht="24" customHeight="1">
      <c r="A93" s="9" t="n"/>
      <c r="B93" s="10" t="n"/>
      <c r="C93" s="6" t="n"/>
      <c r="D93" s="10" t="n"/>
      <c r="E93" s="6" t="n"/>
      <c r="F93" s="6" t="n"/>
      <c r="G93" s="11" t="n"/>
      <c r="H93" s="14">
        <f>IF('Dépenses'!C93="","",IFERROR(VLOOKUP('Dépenses'!C93,'Dépenses'!$N$3:$O$10,2,FALSE),20%))</f>
        <v/>
      </c>
      <c r="I93" s="15">
        <f>IF('Dépenses'!G93="","",IFERROR('Dépenses'!G93/(1+'Dépenses'!H93),0))</f>
        <v/>
      </c>
      <c r="J93" s="6" t="n"/>
      <c r="K93" s="10" t="n"/>
    </row>
    <row r="94" ht="24" customHeight="1">
      <c r="A94" s="9" t="n"/>
      <c r="B94" s="10" t="n"/>
      <c r="C94" s="6" t="n"/>
      <c r="D94" s="10" t="n"/>
      <c r="E94" s="6" t="n"/>
      <c r="F94" s="6" t="n"/>
      <c r="G94" s="11" t="n"/>
      <c r="H94" s="12">
        <f>IF('Dépenses'!C94="","",IFERROR(VLOOKUP('Dépenses'!C94,'Dépenses'!$N$3:$O$10,2,FALSE),20%))</f>
        <v/>
      </c>
      <c r="I94" s="13">
        <f>IF('Dépenses'!G94="","",IFERROR('Dépenses'!G94/(1+'Dépenses'!H94),0))</f>
        <v/>
      </c>
      <c r="J94" s="6" t="n"/>
      <c r="K94" s="10" t="n"/>
    </row>
    <row r="95" ht="24" customHeight="1">
      <c r="A95" s="9" t="n"/>
      <c r="B95" s="10" t="n"/>
      <c r="C95" s="6" t="n"/>
      <c r="D95" s="10" t="n"/>
      <c r="E95" s="6" t="n"/>
      <c r="F95" s="6" t="n"/>
      <c r="G95" s="11" t="n"/>
      <c r="H95" s="14">
        <f>IF('Dépenses'!C95="","",IFERROR(VLOOKUP('Dépenses'!C95,'Dépenses'!$N$3:$O$10,2,FALSE),20%))</f>
        <v/>
      </c>
      <c r="I95" s="15">
        <f>IF('Dépenses'!G95="","",IFERROR('Dépenses'!G95/(1+'Dépenses'!H95),0))</f>
        <v/>
      </c>
      <c r="J95" s="6" t="n"/>
      <c r="K95" s="10" t="n"/>
    </row>
    <row r="96" ht="24" customHeight="1">
      <c r="A96" s="9" t="n"/>
      <c r="B96" s="10" t="n"/>
      <c r="C96" s="6" t="n"/>
      <c r="D96" s="10" t="n"/>
      <c r="E96" s="6" t="n"/>
      <c r="F96" s="6" t="n"/>
      <c r="G96" s="11" t="n"/>
      <c r="H96" s="12">
        <f>IF('Dépenses'!C96="","",IFERROR(VLOOKUP('Dépenses'!C96,'Dépenses'!$N$3:$O$10,2,FALSE),20%))</f>
        <v/>
      </c>
      <c r="I96" s="13">
        <f>IF('Dépenses'!G96="","",IFERROR('Dépenses'!G96/(1+'Dépenses'!H96),0))</f>
        <v/>
      </c>
      <c r="J96" s="6" t="n"/>
      <c r="K96" s="10" t="n"/>
    </row>
    <row r="97" ht="24" customHeight="1">
      <c r="A97" s="9" t="n"/>
      <c r="B97" s="10" t="n"/>
      <c r="C97" s="6" t="n"/>
      <c r="D97" s="10" t="n"/>
      <c r="E97" s="6" t="n"/>
      <c r="F97" s="6" t="n"/>
      <c r="G97" s="11" t="n"/>
      <c r="H97" s="14">
        <f>IF('Dépenses'!C97="","",IFERROR(VLOOKUP('Dépenses'!C97,'Dépenses'!$N$3:$O$10,2,FALSE),20%))</f>
        <v/>
      </c>
      <c r="I97" s="15">
        <f>IF('Dépenses'!G97="","",IFERROR('Dépenses'!G97/(1+'Dépenses'!H97),0))</f>
        <v/>
      </c>
      <c r="J97" s="6" t="n"/>
      <c r="K97" s="10" t="n"/>
    </row>
    <row r="98" ht="24" customHeight="1">
      <c r="A98" s="9" t="n"/>
      <c r="B98" s="10" t="n"/>
      <c r="C98" s="6" t="n"/>
      <c r="D98" s="10" t="n"/>
      <c r="E98" s="6" t="n"/>
      <c r="F98" s="6" t="n"/>
      <c r="G98" s="11" t="n"/>
      <c r="H98" s="12">
        <f>IF('Dépenses'!C98="","",IFERROR(VLOOKUP('Dépenses'!C98,'Dépenses'!$N$3:$O$10,2,FALSE),20%))</f>
        <v/>
      </c>
      <c r="I98" s="13">
        <f>IF('Dépenses'!G98="","",IFERROR('Dépenses'!G98/(1+'Dépenses'!H98),0))</f>
        <v/>
      </c>
      <c r="J98" s="6" t="n"/>
      <c r="K98" s="10" t="n"/>
    </row>
    <row r="99" ht="24" customHeight="1">
      <c r="A99" s="9" t="n"/>
      <c r="B99" s="10" t="n"/>
      <c r="C99" s="6" t="n"/>
      <c r="D99" s="10" t="n"/>
      <c r="E99" s="6" t="n"/>
      <c r="F99" s="6" t="n"/>
      <c r="G99" s="11" t="n"/>
      <c r="H99" s="14">
        <f>IF('Dépenses'!C99="","",IFERROR(VLOOKUP('Dépenses'!C99,'Dépenses'!$N$3:$O$10,2,FALSE),20%))</f>
        <v/>
      </c>
      <c r="I99" s="15">
        <f>IF('Dépenses'!G99="","",IFERROR('Dépenses'!G99/(1+'Dépenses'!H99),0))</f>
        <v/>
      </c>
      <c r="J99" s="6" t="n"/>
      <c r="K99" s="10" t="n"/>
    </row>
    <row r="100" ht="24" customHeight="1">
      <c r="A100" s="9" t="n"/>
      <c r="B100" s="10" t="n"/>
      <c r="C100" s="6" t="n"/>
      <c r="D100" s="10" t="n"/>
      <c r="E100" s="6" t="n"/>
      <c r="F100" s="6" t="n"/>
      <c r="G100" s="11" t="n"/>
      <c r="H100" s="12">
        <f>IF('Dépenses'!C100="","",IFERROR(VLOOKUP('Dépenses'!C100,'Dépenses'!$N$3:$O$10,2,FALSE),20%))</f>
        <v/>
      </c>
      <c r="I100" s="13">
        <f>IF('Dépenses'!G100="","",IFERROR('Dépenses'!G100/(1+'Dépenses'!H100),0))</f>
        <v/>
      </c>
      <c r="J100" s="6" t="n"/>
      <c r="K100" s="10" t="n"/>
    </row>
    <row r="101" ht="24" customHeight="1">
      <c r="A101" s="9" t="n"/>
      <c r="B101" s="10" t="n"/>
      <c r="C101" s="6" t="n"/>
      <c r="D101" s="10" t="n"/>
      <c r="E101" s="6" t="n"/>
      <c r="F101" s="6" t="n"/>
      <c r="G101" s="11" t="n"/>
      <c r="H101" s="14">
        <f>IF('Dépenses'!C101="","",IFERROR(VLOOKUP('Dépenses'!C101,'Dépenses'!$N$3:$O$10,2,FALSE),20%))</f>
        <v/>
      </c>
      <c r="I101" s="15">
        <f>IF('Dépenses'!G101="","",IFERROR('Dépenses'!G101/(1+'Dépenses'!H101),0))</f>
        <v/>
      </c>
      <c r="J101" s="6" t="n"/>
      <c r="K101" s="10" t="n"/>
    </row>
    <row r="102" ht="24" customHeight="1">
      <c r="A102" s="9" t="n"/>
      <c r="B102" s="10" t="n"/>
      <c r="C102" s="6" t="n"/>
      <c r="D102" s="10" t="n"/>
      <c r="E102" s="6" t="n"/>
      <c r="F102" s="6" t="n"/>
      <c r="G102" s="11" t="n"/>
      <c r="H102" s="12">
        <f>IF('Dépenses'!C102="","",IFERROR(VLOOKUP('Dépenses'!C102,'Dépenses'!$N$3:$O$10,2,FALSE),20%))</f>
        <v/>
      </c>
      <c r="I102" s="13">
        <f>IF('Dépenses'!G102="","",IFERROR('Dépenses'!G102/(1+'Dépenses'!H102),0))</f>
        <v/>
      </c>
      <c r="J102" s="6" t="n"/>
      <c r="K102" s="10" t="n"/>
    </row>
    <row r="103" ht="24" customHeight="1">
      <c r="A103" s="9" t="n"/>
      <c r="B103" s="10" t="n"/>
      <c r="C103" s="6" t="n"/>
      <c r="D103" s="10" t="n"/>
      <c r="E103" s="6" t="n"/>
      <c r="F103" s="6" t="n"/>
      <c r="G103" s="11" t="n"/>
      <c r="H103" s="14">
        <f>IF('Dépenses'!C103="","",IFERROR(VLOOKUP('Dépenses'!C103,'Dépenses'!$N$3:$O$10,2,FALSE),20%))</f>
        <v/>
      </c>
      <c r="I103" s="15">
        <f>IF('Dépenses'!G103="","",IFERROR('Dépenses'!G103/(1+'Dépenses'!H103),0))</f>
        <v/>
      </c>
      <c r="J103" s="6" t="n"/>
      <c r="K103" s="10" t="n"/>
    </row>
  </sheetData>
  <autoFilter ref="A3:K103"/>
  <mergeCells count="1">
    <mergeCell ref="A1:K1"/>
  </mergeCells>
  <conditionalFormatting sqref="G4:G103">
    <cfRule type="cellIs" priority="1" operator="greaterThan" dxfId="0">
      <formula>500</formula>
    </cfRule>
  </conditionalFormatting>
  <conditionalFormatting sqref="A4:F103">
    <cfRule type="expression" priority="2" dxfId="1" stopIfTrue="0">
      <formula>$J4="Oui"</formula>
    </cfRule>
  </conditionalFormatting>
  <conditionalFormatting sqref="H4:K103">
    <cfRule type="expression" priority="3" dxfId="1" stopIfTrue="0">
      <formula>$J4="Oui"</formula>
    </cfRule>
  </conditionalFormatting>
  <dataValidations count="3">
    <dataValidation sqref="C4:C103" showErrorMessage="1" showInputMessage="1" allowBlank="1" errorTitle="Catégorie non valide" error="Sélectionnez une catégorie dans la liste." promptTitle="Catégorie" prompt="Choisissez la catégorie de la dépense." type="list">
      <formula1>=$N$3:$N$10</formula1>
    </dataValidation>
    <dataValidation sqref="E4:E103" showErrorMessage="1" showInputMessage="1" allowBlank="1" errorTitle="Mode non valide" error="Sélectionnez un mode de paiement dans la liste." promptTitle="Mode de paiement" prompt="Choisissez le mode de règlement." type="list">
      <formula1>=$P$3:$P$6</formula1>
    </dataValidation>
    <dataValidation sqref="J4:J103" showErrorMessage="1" showInputMessage="1" allowBlank="1" errorTitle="Choix non valide" error="Sélectionnez Oui ou Non." promptTitle="Dépense récurrente" prompt="Indiquez si la dépense est récurrente." type="list">
      <formula1>=$Q$3:$Q$4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/>
  </sheetPr>
  <dimension ref="A1:K27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6" customWidth="1" min="3" max="3"/>
    <col width="23" customWidth="1" min="4" max="4"/>
    <col width="18" customWidth="1" min="5" max="5"/>
    <col width="18" customWidth="1" min="6" max="6"/>
    <col width="4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 ht="28" customHeight="1">
      <c r="A1" s="1" t="inlineStr">
        <is>
          <t>Synthèse des dépenses personnelles</t>
        </is>
      </c>
    </row>
    <row r="3">
      <c r="A3" s="16" t="inlineStr">
        <is>
          <t>Indicateurs clés</t>
        </is>
      </c>
      <c r="B3" s="3" t="n"/>
    </row>
    <row r="4">
      <c r="A4" s="17" t="inlineStr">
        <is>
          <t>Total des dépenses TTC</t>
        </is>
      </c>
      <c r="B4" s="18">
        <f>SUM('Dépenses'!$G$4:$G$103)</f>
        <v/>
      </c>
    </row>
    <row r="5">
      <c r="A5" s="19" t="inlineStr">
        <is>
          <t>Dépense moyenne</t>
        </is>
      </c>
      <c r="B5" s="20">
        <f>IFERROR(AVERAGE('Dépenses'!$G$4:$G$103),0)</f>
        <v/>
      </c>
    </row>
    <row r="6">
      <c r="A6" s="19" t="inlineStr">
        <is>
          <t>Nombre de dépenses</t>
        </is>
      </c>
      <c r="B6" s="21">
        <f>COUNTIF('Dépenses'!$G$4:$G$103,"&gt;0")</f>
        <v/>
      </c>
    </row>
    <row r="7">
      <c r="A7" s="19" t="inlineStr">
        <is>
          <t>Dépenses récurrentes</t>
        </is>
      </c>
      <c r="B7" s="21">
        <f>COUNTIF('Dépenses'!$J$4:$J$103,"Oui")</f>
        <v/>
      </c>
    </row>
    <row r="8">
      <c r="A8" s="17" t="inlineStr">
        <is>
          <t>Budget mensuel prévu</t>
        </is>
      </c>
      <c r="B8" s="22" t="n">
        <v>2000</v>
      </c>
    </row>
    <row r="9">
      <c r="A9" s="19" t="inlineStr">
        <is>
          <t>Taux de budget consommé</t>
        </is>
      </c>
      <c r="B9" s="23">
        <f>IFERROR('Synthèse'!B4/'Synthèse'!B8,0)</f>
        <v/>
      </c>
    </row>
    <row r="10">
      <c r="A10" s="17" t="inlineStr">
        <is>
          <t>Reste à dépenser</t>
        </is>
      </c>
      <c r="B10" s="18">
        <f>'Synthèse'!B8-'Synthèse'!B4</f>
        <v/>
      </c>
    </row>
    <row r="12">
      <c r="A12" s="16" t="inlineStr">
        <is>
          <t>Répartition par catégorie</t>
        </is>
      </c>
    </row>
    <row r="13">
      <c r="A13" s="5" t="inlineStr">
        <is>
          <t>Catégorie</t>
        </is>
      </c>
      <c r="B13" s="5" t="inlineStr">
        <is>
          <t>Total TTC</t>
        </is>
      </c>
      <c r="C13" s="5" t="inlineStr">
        <is>
          <t>Part du total</t>
        </is>
      </c>
      <c r="D13" s="5" t="inlineStr">
        <is>
          <t>Nombre de transactions</t>
        </is>
      </c>
      <c r="E13" s="5" t="inlineStr">
        <is>
          <t>Budget indicatif</t>
        </is>
      </c>
      <c r="F13" s="5" t="inlineStr">
        <is>
          <t>Écart au budget</t>
        </is>
      </c>
    </row>
    <row r="14">
      <c r="A14" s="24" t="inlineStr">
        <is>
          <t>Logement</t>
        </is>
      </c>
      <c r="B14" s="25">
        <f>SUMIF('Dépenses'!$C$4:$C$103,'Synthèse'!A14,'Dépenses'!$G$4:$G$103)</f>
        <v/>
      </c>
      <c r="C14" s="12">
        <f>IFERROR('Synthèse'!B14/'Synthèse'!$B$4,0)</f>
        <v/>
      </c>
      <c r="D14" s="26">
        <f>COUNTIF('Dépenses'!$C$4:$C$103,'Synthèse'!A14)</f>
        <v/>
      </c>
      <c r="E14" s="27" t="n">
        <v>1000</v>
      </c>
      <c r="F14" s="25">
        <f>'Synthèse'!E14-'Synthèse'!B14</f>
        <v/>
      </c>
    </row>
    <row r="15">
      <c r="A15" s="28" t="inlineStr">
        <is>
          <t>Alimentation</t>
        </is>
      </c>
      <c r="B15" s="29">
        <f>SUMIF('Dépenses'!$C$4:$C$103,'Synthèse'!A15,'Dépenses'!$G$4:$G$103)</f>
        <v/>
      </c>
      <c r="C15" s="14">
        <f>IFERROR('Synthèse'!B15/'Synthèse'!$B$4,0)</f>
        <v/>
      </c>
      <c r="D15" s="30">
        <f>COUNTIF('Dépenses'!$C$4:$C$103,'Synthèse'!A15)</f>
        <v/>
      </c>
      <c r="E15" s="27" t="n">
        <v>350</v>
      </c>
      <c r="F15" s="29">
        <f>'Synthèse'!E15-'Synthèse'!B15</f>
        <v/>
      </c>
    </row>
    <row r="16">
      <c r="A16" s="24" t="inlineStr">
        <is>
          <t>Transport</t>
        </is>
      </c>
      <c r="B16" s="25">
        <f>SUMIF('Dépenses'!$C$4:$C$103,'Synthèse'!A16,'Dépenses'!$G$4:$G$103)</f>
        <v/>
      </c>
      <c r="C16" s="12">
        <f>IFERROR('Synthèse'!B16/'Synthèse'!$B$4,0)</f>
        <v/>
      </c>
      <c r="D16" s="26">
        <f>COUNTIF('Dépenses'!$C$4:$C$103,'Synthèse'!A16)</f>
        <v/>
      </c>
      <c r="E16" s="27" t="n">
        <v>150</v>
      </c>
      <c r="F16" s="25">
        <f>'Synthèse'!E16-'Synthèse'!B16</f>
        <v/>
      </c>
    </row>
    <row r="17">
      <c r="A17" s="28" t="inlineStr">
        <is>
          <t>Loisirs</t>
        </is>
      </c>
      <c r="B17" s="29">
        <f>SUMIF('Dépenses'!$C$4:$C$103,'Synthèse'!A17,'Dépenses'!$G$4:$G$103)</f>
        <v/>
      </c>
      <c r="C17" s="14">
        <f>IFERROR('Synthèse'!B17/'Synthèse'!$B$4,0)</f>
        <v/>
      </c>
      <c r="D17" s="30">
        <f>COUNTIF('Dépenses'!$C$4:$C$103,'Synthèse'!A17)</f>
        <v/>
      </c>
      <c r="E17" s="27" t="n">
        <v>150</v>
      </c>
      <c r="F17" s="29">
        <f>'Synthèse'!E17-'Synthèse'!B17</f>
        <v/>
      </c>
    </row>
    <row r="18">
      <c r="A18" s="24" t="inlineStr">
        <is>
          <t>Santé</t>
        </is>
      </c>
      <c r="B18" s="25">
        <f>SUMIF('Dépenses'!$C$4:$C$103,'Synthèse'!A18,'Dépenses'!$G$4:$G$103)</f>
        <v/>
      </c>
      <c r="C18" s="12">
        <f>IFERROR('Synthèse'!B18/'Synthèse'!$B$4,0)</f>
        <v/>
      </c>
      <c r="D18" s="26">
        <f>COUNTIF('Dépenses'!$C$4:$C$103,'Synthèse'!A18)</f>
        <v/>
      </c>
      <c r="E18" s="27" t="n">
        <v>80</v>
      </c>
      <c r="F18" s="25">
        <f>'Synthèse'!E18-'Synthèse'!B18</f>
        <v/>
      </c>
    </row>
    <row r="19">
      <c r="A19" s="28" t="inlineStr">
        <is>
          <t>Abonnements</t>
        </is>
      </c>
      <c r="B19" s="29">
        <f>SUMIF('Dépenses'!$C$4:$C$103,'Synthèse'!A19,'Dépenses'!$G$4:$G$103)</f>
        <v/>
      </c>
      <c r="C19" s="14">
        <f>IFERROR('Synthèse'!B19/'Synthèse'!$B$4,0)</f>
        <v/>
      </c>
      <c r="D19" s="30">
        <f>COUNTIF('Dépenses'!$C$4:$C$103,'Synthèse'!A19)</f>
        <v/>
      </c>
      <c r="E19" s="27" t="n">
        <v>70</v>
      </c>
      <c r="F19" s="29">
        <f>'Synthèse'!E19-'Synthèse'!B19</f>
        <v/>
      </c>
    </row>
    <row r="20">
      <c r="A20" s="24" t="inlineStr">
        <is>
          <t>Assurances</t>
        </is>
      </c>
      <c r="B20" s="25">
        <f>SUMIF('Dépenses'!$C$4:$C$103,'Synthèse'!A20,'Dépenses'!$G$4:$G$103)</f>
        <v/>
      </c>
      <c r="C20" s="12">
        <f>IFERROR('Synthèse'!B20/'Synthèse'!$B$4,0)</f>
        <v/>
      </c>
      <c r="D20" s="26">
        <f>COUNTIF('Dépenses'!$C$4:$C$103,'Synthèse'!A20)</f>
        <v/>
      </c>
      <c r="E20" s="27" t="n">
        <v>50</v>
      </c>
      <c r="F20" s="25">
        <f>'Synthèse'!E20-'Synthèse'!B20</f>
        <v/>
      </c>
    </row>
    <row r="21">
      <c r="A21" s="28" t="inlineStr">
        <is>
          <t>Vêtements</t>
        </is>
      </c>
      <c r="B21" s="29">
        <f>SUMIF('Dépenses'!$C$4:$C$103,'Synthèse'!A21,'Dépenses'!$G$4:$G$103)</f>
        <v/>
      </c>
      <c r="C21" s="14">
        <f>IFERROR('Synthèse'!B21/'Synthèse'!$B$4,0)</f>
        <v/>
      </c>
      <c r="D21" s="30">
        <f>COUNTIF('Dépenses'!$C$4:$C$103,'Synthèse'!A21)</f>
        <v/>
      </c>
      <c r="E21" s="27" t="n">
        <v>150</v>
      </c>
      <c r="F21" s="29">
        <f>'Synthèse'!E21-'Synthèse'!B21</f>
        <v/>
      </c>
    </row>
    <row r="24">
      <c r="A24" s="16" t="inlineStr">
        <is>
          <t>Évolution mensuelle</t>
        </is>
      </c>
    </row>
    <row r="25">
      <c r="A25" s="5" t="inlineStr">
        <is>
          <t>Mois</t>
        </is>
      </c>
      <c r="B25" s="5" t="inlineStr">
        <is>
          <t>Début</t>
        </is>
      </c>
      <c r="C25" s="5" t="inlineStr">
        <is>
          <t>Fin</t>
        </is>
      </c>
      <c r="D25" s="5" t="inlineStr">
        <is>
          <t>Total TTC</t>
        </is>
      </c>
      <c r="E25" s="5" t="inlineStr">
        <is>
          <t>Transactions</t>
        </is>
      </c>
    </row>
    <row r="26">
      <c r="A26" s="31" t="inlineStr">
        <is>
          <t>Janvier 2026</t>
        </is>
      </c>
      <c r="B26" s="32" t="n">
        <v>46023</v>
      </c>
      <c r="C26" s="32" t="n">
        <v>46053</v>
      </c>
      <c r="D26" s="13">
        <f>SUMIFS('Dépenses'!$G$4:$G$103,'Dépenses'!$A$4:$A$103,"&gt;="&amp;'Synthèse'!B26,'Dépenses'!$A$4:$A$103,"&lt;="&amp;'Synthèse'!C26)</f>
        <v/>
      </c>
      <c r="E26" s="26">
        <f>COUNTIFS('Dépenses'!$A$4:$A$103,"&gt;="&amp;'Synthèse'!B26,'Dépenses'!$A$4:$A$103,"&lt;="&amp;'Synthèse'!C26,'Dépenses'!$G$4:$G$103,"&gt;0")</f>
        <v/>
      </c>
    </row>
    <row r="27">
      <c r="A27" s="33" t="inlineStr">
        <is>
          <t>Février 2026</t>
        </is>
      </c>
      <c r="B27" s="34" t="n">
        <v>46054</v>
      </c>
      <c r="C27" s="34" t="n">
        <v>46081</v>
      </c>
      <c r="D27" s="15">
        <f>SUMIFS('Dépenses'!$G$4:$G$103,'Dépenses'!$A$4:$A$103,"&gt;="&amp;'Synthèse'!B27,'Dépenses'!$A$4:$A$103,"&lt;="&amp;'Synthèse'!C27)</f>
        <v/>
      </c>
      <c r="E27" s="30">
        <f>COUNTIFS('Dépenses'!$A$4:$A$103,"&gt;="&amp;'Synthèse'!B27,'Dépenses'!$A$4:$A$103,"&lt;="&amp;'Synthèse'!C27,'Dépenses'!$G$4:$G$103,"&gt;0")</f>
        <v/>
      </c>
    </row>
  </sheetData>
  <mergeCells count="1">
    <mergeCell ref="A1:K1"/>
  </mergeCells>
  <conditionalFormatting sqref="F14:F21">
    <cfRule type="cellIs" priority="1" operator="lessThan" dxfId="0">
      <formula>0</formula>
    </cfRule>
  </conditionalFormatting>
  <conditionalFormatting sqref="B9">
    <cfRule type="cellIs" priority="2" operator="greaterThan" dxfId="0">
      <formula>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2946A"/>
    <outlinePr summaryBelow="1" summaryRight="1"/>
    <pageSetUpPr/>
  </sheetPr>
  <dimension ref="A1:E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70" customWidth="1" min="3" max="3"/>
    <col width="4" customWidth="1" min="4" max="4"/>
    <col width="4" customWidth="1" min="5" max="5"/>
  </cols>
  <sheetData>
    <row r="1" ht="28" customHeight="1">
      <c r="A1" s="1" t="inlineStr">
        <is>
          <t>Mode d’emploi — Gestion des dépenses personnelles</t>
        </is>
      </c>
    </row>
    <row r="3">
      <c r="A3" s="5" t="inlineStr">
        <is>
          <t>Étape</t>
        </is>
      </c>
      <c r="B3" s="5" t="inlineStr">
        <is>
          <t>Instruction</t>
        </is>
      </c>
      <c r="C3" s="5" t="inlineStr">
        <is>
          <t>Détail</t>
        </is>
      </c>
    </row>
    <row r="4" ht="42" customHeight="1">
      <c r="A4" s="31" t="inlineStr">
        <is>
          <t>1</t>
        </is>
      </c>
      <c r="B4" s="35" t="inlineStr">
        <is>
          <t>Saisir chaque dépense</t>
        </is>
      </c>
      <c r="C4" s="35" t="inlineStr">
        <is>
          <t>Ajoutez chaque dépense dans la feuille « Dépenses ».</t>
        </is>
      </c>
    </row>
    <row r="5" ht="42" customHeight="1">
      <c r="A5" s="33" t="inlineStr">
        <is>
          <t>2</t>
        </is>
      </c>
      <c r="B5" s="36" t="inlineStr">
        <is>
          <t>Utiliser une ligne par opération</t>
        </is>
      </c>
      <c r="C5" s="36" t="inlineStr">
        <is>
          <t>Créez une nouvelle ligne pour chaque achat, facture ou prélèvement.</t>
        </is>
      </c>
    </row>
    <row r="6" ht="42" customHeight="1">
      <c r="A6" s="31" t="inlineStr">
        <is>
          <t>3</t>
        </is>
      </c>
      <c r="B6" s="35" t="inlineStr">
        <is>
          <t>Choisir les listes proposées</t>
        </is>
      </c>
      <c r="C6" s="35" t="inlineStr">
        <is>
          <t>Sélectionnez une catégorie, un mode de paiement et l’indicateur Oui ou Non dans les listes.</t>
        </is>
      </c>
    </row>
    <row r="7" ht="42" customHeight="1">
      <c r="A7" s="33" t="inlineStr">
        <is>
          <t>4</t>
        </is>
      </c>
      <c r="B7" s="36" t="inlineStr">
        <is>
          <t>Renseigner les montants TTC</t>
        </is>
      </c>
      <c r="C7" s="36" t="inlineStr">
        <is>
          <t>Saisissez le montant payé en euros TTC. La TVA et le montant HT sont calculés automatiquement.</t>
        </is>
      </c>
    </row>
    <row r="8" ht="42" customHeight="1">
      <c r="A8" s="31" t="inlineStr">
        <is>
          <t>5</t>
        </is>
      </c>
      <c r="B8" s="35" t="inlineStr">
        <is>
          <t>Consulter la Synthèse</t>
        </is>
      </c>
      <c r="C8" s="35" t="inlineStr">
        <is>
          <t>Utilisez la feuille « Synthèse » pour suivre les dépenses, les budgets et leur évolution.</t>
        </is>
      </c>
    </row>
    <row r="9" ht="42" customHeight="1">
      <c r="A9" s="33" t="inlineStr">
        <is>
          <t>6</t>
        </is>
      </c>
      <c r="B9" s="36" t="inlineStr">
        <is>
          <t>Adapter les paramètres</t>
        </is>
      </c>
      <c r="C9" s="36" t="inlineStr">
        <is>
          <t>Modifiez le budget mensuel, les budgets indicatifs et les taux de TVA selon votre situation.</t>
        </is>
      </c>
    </row>
    <row r="10" ht="42" customHeight="1">
      <c r="A10" s="31" t="inlineStr">
        <is>
          <t>7</t>
        </is>
      </c>
      <c r="B10" s="35" t="inlineStr">
        <is>
          <t>Respecter les bonnes pratiques</t>
        </is>
      </c>
      <c r="C10" s="35" t="inlineStr">
        <is>
          <t>Ne saisissez aucune donnée sensible inutile, conformément aux bonnes pratiques CNIL et RGPD.</t>
        </is>
      </c>
    </row>
    <row r="13">
      <c r="A13" s="2" t="inlineStr">
        <is>
          <t>Conseil</t>
        </is>
      </c>
      <c r="B13" s="10" t="inlineStr">
        <is>
          <t>Conservez uniquement les informations nécessaires au suivi de votre budget personnel.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2026-09-08T18:36:33Z</dcterms:created>
  <dcterms:modified xmlns:dcterms="http://purl.org/dc/terms/" xmlns:xsi="http://www.w3.org/2001/XMLSchema-instance" xsi:type="dcterms:W3CDTF">2026-09-08T18:36:33Z</dcterms:modified>
</cp:coreProperties>
</file>