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vités critiques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Mode d'emplo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&quot; €&quot;"/>
    <numFmt numFmtId="166" formatCode="DD/MM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sz val="10"/>
    </font>
    <font>
      <name val="Aptos"/>
      <b val="1"/>
      <color rgb="00FFFFFF"/>
      <sz val="11"/>
    </font>
    <font>
      <name val="Aptos"/>
      <b val="1"/>
      <sz val="10"/>
    </font>
  </fonts>
  <fills count="8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FFFBEB"/>
      </patternFill>
    </fill>
    <fill>
      <patternFill patternType="solid">
        <fgColor rgb="00EAF7F1"/>
      </patternFill>
    </fill>
    <fill>
      <patternFill patternType="solid">
        <fgColor rgb="0012946A"/>
      </patternFill>
    </fill>
    <fill>
      <patternFill patternType="solid">
        <fgColor rgb="00F9731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center" vertical="center" wrapText="1"/>
    </xf>
    <xf numFmtId="9" fontId="2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left" vertical="center" wrapText="1"/>
    </xf>
    <xf numFmtId="9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9" fontId="2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Activités par niveau de risque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bord'!B12</f>
            </strRef>
          </tx>
          <spPr>
            <a:solidFill xmlns:a="http://schemas.openxmlformats.org/drawingml/2006/main">
              <a:srgbClr val="12946A"/>
            </a:solidFill>
            <a:ln xmlns:a="http://schemas.openxmlformats.org/drawingml/2006/main">
              <a:prstDash val="solid"/>
            </a:ln>
          </spPr>
          <cat>
            <numRef>
              <f>'Tableau de bord'!$A$13:$A$15</f>
            </numRef>
          </cat>
          <val>
            <numRef>
              <f>'Tableau de bord'!$B$13:$B$15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Niveau de risque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d’activités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dispositifs par statut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bord'!E12</f>
            </strRef>
          </tx>
          <spPr>
            <a:solidFill xmlns:a="http://schemas.openxmlformats.org/drawingml/2006/main">
              <a:srgbClr val="0E7A54"/>
            </a:solidFill>
            <a:ln xmlns:a="http://schemas.openxmlformats.org/drawingml/2006/main">
              <a:prstDash val="solid"/>
            </a:ln>
          </spPr>
          <cat>
            <numRef>
              <f>'Tableau de bord'!$D$13:$D$16</f>
            </numRef>
          </cat>
          <val>
            <numRef>
              <f>'Tableau de bord'!$E$13:$E$16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Impact financier estimé par activité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'Activités critiques'!K3</f>
            </strRef>
          </tx>
          <spPr>
            <a:solidFill xmlns:a="http://schemas.openxmlformats.org/drawingml/2006/main">
              <a:srgbClr val="F97316"/>
            </a:solidFill>
            <a:ln xmlns:a="http://schemas.openxmlformats.org/drawingml/2006/main">
              <a:prstDash val="solid"/>
            </a:ln>
          </spPr>
          <cat>
            <numRef>
              <f>'Activités critiques'!$B$4:$B$112</f>
            </numRef>
          </cat>
          <val>
            <numRef>
              <f>'Activités critiques'!$K$4:$K$112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Activités critiques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18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13</col>
      <colOff>0</colOff>
      <row>2</row>
      <rowOff>0</rowOff>
    </from>
    <ext cx="5040000" cy="54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eActivitesCritiques" displayName="TableActivitesCritiques" ref="A3:V112" headerRowCount="1">
  <autoFilter ref="A3:V112"/>
  <tableColumns count="22">
    <tableColumn id="1" name="ID activité"/>
    <tableColumn id="2" name="Activité critique"/>
    <tableColumn id="3" name="Processus / service"/>
    <tableColumn id="4" name="Site principal"/>
    <tableColumn id="5" name="Responsable"/>
    <tableColumn id="6" name="Nombre de collaborateurs concernés"/>
    <tableColumn id="7" name="Dépendance informatique"/>
    <tableColumn id="8" name="Dépendance fournisseur"/>
    <tableColumn id="9" name="RTO cible (heures)"/>
    <tableColumn id="10" name="RPO cible (heures)"/>
    <tableColumn id="11" name="Impact financier estimé / jour (€)"/>
    <tableColumn id="12" name="Impact opérationnel"/>
    <tableColumn id="13" name="Probabilité de rupture"/>
    <tableColumn id="14" name="Niveau de risque"/>
    <tableColumn id="15" name="Mesure de continuité"/>
    <tableColumn id="16" name="Solution de secours"/>
    <tableColumn id="17" name="Statut du dispositif"/>
    <tableColumn id="18" name="Dernier test"/>
    <tableColumn id="19" name="Prochain test prévu"/>
    <tableColumn id="20" name="Taux de préparation"/>
    <tableColumn id="21" name="Alerte échéance"/>
    <tableColumn id="22" name="Commentaire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24" customWidth="1" min="3" max="3"/>
    <col width="15" customWidth="1" min="4" max="4"/>
    <col width="22" customWidth="1" min="5" max="5"/>
    <col width="15" customWidth="1" min="6" max="6"/>
    <col width="29" customWidth="1" min="7" max="7"/>
    <col width="25" customWidth="1" min="8" max="8"/>
    <col width="14" customWidth="1" min="9" max="9"/>
    <col width="14" customWidth="1" min="10" max="10"/>
    <col width="20" customWidth="1" min="11" max="11"/>
    <col width="18" customWidth="1" min="12" max="12"/>
    <col width="19" customWidth="1" min="13" max="13"/>
    <col width="15" customWidth="1" min="14" max="14"/>
    <col width="34" customWidth="1" min="15" max="15"/>
    <col width="30" customWidth="1" min="16" max="16"/>
    <col width="18" customWidth="1" min="17" max="17"/>
    <col width="15" customWidth="1" min="18" max="18"/>
    <col width="17" customWidth="1" min="19" max="19"/>
    <col width="17" customWidth="1" min="20" max="20"/>
    <col width="19" customWidth="1" min="21" max="21"/>
    <col width="35" customWidth="1" min="22" max="22"/>
  </cols>
  <sheetData>
    <row r="1" ht="28" customHeight="1">
      <c r="A1" s="1" t="inlineStr">
        <is>
          <t>Plan de continuité d’activité — Registre des activités critiques</t>
        </is>
      </c>
    </row>
    <row r="2" ht="25" customHeight="1">
      <c r="A2" s="2" t="inlineStr">
        <is>
          <t>Renseigner les cellules jaunes. Les cellules vert clair sont calculées automatiquement à partir des informations saisies.</t>
        </is>
      </c>
    </row>
    <row r="3" ht="38" customHeight="1">
      <c r="A3" s="3" t="inlineStr">
        <is>
          <t>ID activité</t>
        </is>
      </c>
      <c r="B3" s="3" t="inlineStr">
        <is>
          <t>Activité critique</t>
        </is>
      </c>
      <c r="C3" s="3" t="inlineStr">
        <is>
          <t>Processus / service</t>
        </is>
      </c>
      <c r="D3" s="3" t="inlineStr">
        <is>
          <t>Site principal</t>
        </is>
      </c>
      <c r="E3" s="3" t="inlineStr">
        <is>
          <t>Responsable</t>
        </is>
      </c>
      <c r="F3" s="3" t="inlineStr">
        <is>
          <t>Nombre de collaborateurs concernés</t>
        </is>
      </c>
      <c r="G3" s="3" t="inlineStr">
        <is>
          <t>Dépendance informatique</t>
        </is>
      </c>
      <c r="H3" s="3" t="inlineStr">
        <is>
          <t>Dépendance fournisseur</t>
        </is>
      </c>
      <c r="I3" s="3" t="inlineStr">
        <is>
          <t>RTO cible (heures)</t>
        </is>
      </c>
      <c r="J3" s="3" t="inlineStr">
        <is>
          <t>RPO cible (heures)</t>
        </is>
      </c>
      <c r="K3" s="3" t="inlineStr">
        <is>
          <t>Impact financier estimé / jour (€)</t>
        </is>
      </c>
      <c r="L3" s="3" t="inlineStr">
        <is>
          <t>Impact opérationnel</t>
        </is>
      </c>
      <c r="M3" s="3" t="inlineStr">
        <is>
          <t>Probabilité de rupture</t>
        </is>
      </c>
      <c r="N3" s="3" t="inlineStr">
        <is>
          <t>Niveau de risque</t>
        </is>
      </c>
      <c r="O3" s="3" t="inlineStr">
        <is>
          <t>Mesure de continuité</t>
        </is>
      </c>
      <c r="P3" s="3" t="inlineStr">
        <is>
          <t>Solution de secours</t>
        </is>
      </c>
      <c r="Q3" s="3" t="inlineStr">
        <is>
          <t>Statut du dispositif</t>
        </is>
      </c>
      <c r="R3" s="3" t="inlineStr">
        <is>
          <t>Dernier test</t>
        </is>
      </c>
      <c r="S3" s="3" t="inlineStr">
        <is>
          <t>Prochain test prévu</t>
        </is>
      </c>
      <c r="T3" s="3" t="inlineStr">
        <is>
          <t>Taux de préparation</t>
        </is>
      </c>
      <c r="U3" s="3" t="inlineStr">
        <is>
          <t>Alerte échéance</t>
        </is>
      </c>
      <c r="V3" s="3" t="inlineStr">
        <is>
          <t>Commentaires</t>
        </is>
      </c>
    </row>
    <row r="4" ht="42" customHeight="1">
      <c r="A4" s="4" t="inlineStr">
        <is>
          <t>PCA-001</t>
        </is>
      </c>
      <c r="B4" s="5" t="inlineStr">
        <is>
          <t>Gestion de la paie</t>
        </is>
      </c>
      <c r="C4" s="5" t="inlineStr">
        <is>
          <t>Administration RH</t>
        </is>
      </c>
      <c r="D4" s="5" t="inlineStr">
        <is>
          <t>Paris</t>
        </is>
      </c>
      <c r="E4" s="5" t="inlineStr">
        <is>
          <t>Camille Martin</t>
        </is>
      </c>
      <c r="F4" s="6" t="n">
        <v>4</v>
      </c>
      <c r="G4" s="5" t="inlineStr">
        <is>
          <t>ERP paie avec sauvegarde quotidienne</t>
        </is>
      </c>
      <c r="H4" s="5" t="inlineStr">
        <is>
          <t>Prestataire de paie</t>
        </is>
      </c>
      <c r="I4" s="6" t="n">
        <v>8</v>
      </c>
      <c r="J4" s="6" t="n">
        <v>4</v>
      </c>
      <c r="K4" s="7" t="n">
        <v>18000</v>
      </c>
      <c r="L4" s="5" t="inlineStr">
        <is>
          <t>Critique</t>
        </is>
      </c>
      <c r="M4" s="5" t="inlineStr">
        <is>
          <t>Probable</t>
        </is>
      </c>
      <c r="N4" s="8">
        <f>IF(A4="","",IF(OR(L4="Critique",M4="Probable"),"Élevé",IF(OR(L4="Élevé",M4="Possible"),"Moyen","Faible")))</f>
        <v/>
      </c>
      <c r="O4" s="5" t="inlineStr">
        <is>
          <t>Procédure manuelle documentée et sauvegardes vérifiées</t>
        </is>
      </c>
      <c r="P4" s="5" t="inlineStr">
        <is>
          <t>Calcul sur modèle sécurisé et validation externe</t>
        </is>
      </c>
      <c r="Q4" s="5" t="inlineStr">
        <is>
          <t>Opérationnel</t>
        </is>
      </c>
      <c r="R4" s="9" t="n">
        <v>46034</v>
      </c>
      <c r="S4" s="9" t="n">
        <v>46310</v>
      </c>
      <c r="T4" s="10">
        <f>IF(A4="","",IFERROR(VLOOKUP(Q4,'Paramètres'!$A$2:$B$5,2,FALSE),0))</f>
        <v/>
      </c>
      <c r="U4" s="8">
        <f>IF(A4="","",IF(S4="","",IF(S4&lt;TODAY(),"Test dépassé",IF(S4&lt;=TODAY()+30,"Test à planifier","À jour"))))</f>
        <v/>
      </c>
      <c r="V4" s="5" t="inlineStr">
        <is>
          <t>Exercice de bascule réalisé avec succès.</t>
        </is>
      </c>
    </row>
    <row r="5" ht="42" customHeight="1">
      <c r="A5" s="4" t="inlineStr">
        <is>
          <t>PCA-002</t>
        </is>
      </c>
      <c r="B5" s="5" t="inlineStr">
        <is>
          <t>Facturation clients</t>
        </is>
      </c>
      <c r="C5" s="5" t="inlineStr">
        <is>
          <t>Finance et comptabilité</t>
        </is>
      </c>
      <c r="D5" s="5" t="inlineStr">
        <is>
          <t>Lyon</t>
        </is>
      </c>
      <c r="E5" s="5" t="inlineStr">
        <is>
          <t>Julien Bernard</t>
        </is>
      </c>
      <c r="F5" s="6" t="n">
        <v>6</v>
      </c>
      <c r="G5" s="5" t="inlineStr">
        <is>
          <t>ERP de gestion commerciale</t>
        </is>
      </c>
      <c r="H5" s="5" t="inlineStr">
        <is>
          <t>Hébergeur applicatif</t>
        </is>
      </c>
      <c r="I5" s="6" t="n">
        <v>12</v>
      </c>
      <c r="J5" s="6" t="n">
        <v>8</v>
      </c>
      <c r="K5" s="7" t="n">
        <v>12500</v>
      </c>
      <c r="L5" s="5" t="inlineStr">
        <is>
          <t>Élevé</t>
        </is>
      </c>
      <c r="M5" s="5" t="inlineStr">
        <is>
          <t>Possible</t>
        </is>
      </c>
      <c r="N5" s="8">
        <f>IF(A5="","",IF(OR(L5="Critique",M5="Probable"),"Élevé",IF(OR(L5="Élevé",M5="Possible"),"Moyen","Faible")))</f>
        <v/>
      </c>
      <c r="O5" s="5" t="inlineStr">
        <is>
          <t>Export quotidien des factures et procédure de facturation manuelle</t>
        </is>
      </c>
      <c r="P5" s="5" t="inlineStr">
        <is>
          <t>Émission différée depuis un modèle de facturation hors ligne</t>
        </is>
      </c>
      <c r="Q5" s="5" t="inlineStr">
        <is>
          <t>En cours</t>
        </is>
      </c>
      <c r="R5" s="9" t="n">
        <v>46071</v>
      </c>
      <c r="S5" s="9" t="n">
        <v>46295</v>
      </c>
      <c r="T5" s="10">
        <f>IF(A5="","",IFERROR(VLOOKUP(Q5,'Paramètres'!$A$2:$B$5,2,FALSE),0))</f>
        <v/>
      </c>
      <c r="U5" s="8">
        <f>IF(A5="","",IF(S5="","",IF(S5&lt;TODAY(),"Test dépassé",IF(S5&lt;=TODAY()+30,"Test à planifier","À jour"))))</f>
        <v/>
      </c>
      <c r="V5" s="5" t="inlineStr">
        <is>
          <t>Validation des accès distants à finaliser.</t>
        </is>
      </c>
    </row>
    <row r="6" ht="42" customHeight="1">
      <c r="A6" s="4" t="inlineStr">
        <is>
          <t>PCA-003</t>
        </is>
      </c>
      <c r="B6" s="5" t="inlineStr">
        <is>
          <t>Support informatique</t>
        </is>
      </c>
      <c r="C6" s="5" t="inlineStr">
        <is>
          <t>Systèmes d'information</t>
        </is>
      </c>
      <c r="D6" s="5" t="inlineStr">
        <is>
          <t>Nantes</t>
        </is>
      </c>
      <c r="E6" s="5" t="inlineStr">
        <is>
          <t>Chloé Dubois</t>
        </is>
      </c>
      <c r="F6" s="6" t="n">
        <v>8</v>
      </c>
      <c r="G6" s="5" t="inlineStr">
        <is>
          <t>Outil de ticketing et annuaire d'entreprise</t>
        </is>
      </c>
      <c r="H6" s="5" t="inlineStr">
        <is>
          <t>Infogéreur et opérateur télécom</t>
        </is>
      </c>
      <c r="I6" s="6" t="n">
        <v>4</v>
      </c>
      <c r="J6" s="6" t="n">
        <v>2</v>
      </c>
      <c r="K6" s="7" t="n">
        <v>28000</v>
      </c>
      <c r="L6" s="5" t="inlineStr">
        <is>
          <t>Critique</t>
        </is>
      </c>
      <c r="M6" s="5" t="inlineStr">
        <is>
          <t>Possible</t>
        </is>
      </c>
      <c r="N6" s="8">
        <f>IF(A6="","",IF(OR(L6="Critique",M6="Probable"),"Élevé",IF(OR(L6="Élevé",M6="Possible"),"Moyen","Faible")))</f>
        <v/>
      </c>
      <c r="O6" s="5" t="inlineStr">
        <is>
          <t>Astreinte, documentation d'exploitation et sauvegarde de configuration</t>
        </is>
      </c>
      <c r="P6" s="5" t="inlineStr">
        <is>
          <t>Centre de support distant et canal téléphonique dédié</t>
        </is>
      </c>
      <c r="Q6" s="5" t="inlineStr">
        <is>
          <t>À tester</t>
        </is>
      </c>
      <c r="R6" s="9" t="n">
        <v>46088</v>
      </c>
      <c r="S6" s="9" t="n">
        <v>46346</v>
      </c>
      <c r="T6" s="10">
        <f>IF(A6="","",IFERROR(VLOOKUP(Q6,'Paramètres'!$A$2:$B$5,2,FALSE),0))</f>
        <v/>
      </c>
      <c r="U6" s="8">
        <f>IF(A6="","",IF(S6="","",IF(S6&lt;TODAY(),"Test dépassé",IF(S6&lt;=TODAY()+30,"Test à planifier","À jour"))))</f>
        <v/>
      </c>
      <c r="V6" s="5" t="inlineStr">
        <is>
          <t>Test de disponibilité du canal de secours à programmer.</t>
        </is>
      </c>
    </row>
    <row r="7" ht="42" customHeight="1">
      <c r="A7" s="4" t="inlineStr">
        <is>
          <t>PCA-004</t>
        </is>
      </c>
      <c r="B7" s="5" t="inlineStr">
        <is>
          <t>Expéditions clients</t>
        </is>
      </c>
      <c r="C7" s="5" t="inlineStr">
        <is>
          <t>Logistique</t>
        </is>
      </c>
      <c r="D7" s="5" t="inlineStr">
        <is>
          <t>Lille</t>
        </is>
      </c>
      <c r="E7" s="5" t="inlineStr">
        <is>
          <t>Thomas Moreau</t>
        </is>
      </c>
      <c r="F7" s="6" t="n">
        <v>15</v>
      </c>
      <c r="G7" s="5" t="inlineStr">
        <is>
          <t>WMS et terminaux de préparation</t>
        </is>
      </c>
      <c r="H7" s="5" t="inlineStr">
        <is>
          <t>Transporteurs et fournisseur d'emballages</t>
        </is>
      </c>
      <c r="I7" s="6" t="n">
        <v>10</v>
      </c>
      <c r="J7" s="6" t="n">
        <v>6</v>
      </c>
      <c r="K7" s="7" t="n">
        <v>16500</v>
      </c>
      <c r="L7" s="5" t="inlineStr">
        <is>
          <t>Élevé</t>
        </is>
      </c>
      <c r="M7" s="5" t="inlineStr">
        <is>
          <t>Rare</t>
        </is>
      </c>
      <c r="N7" s="8">
        <f>IF(A7="","",IF(OR(L7="Critique",M7="Probable"),"Élevé",IF(OR(L7="Élevé",M7="Possible"),"Moyen","Faible")))</f>
        <v/>
      </c>
      <c r="O7" s="5" t="inlineStr">
        <is>
          <t>Liste priorisée des commandes et stock d'étiquettes imprimables</t>
        </is>
      </c>
      <c r="P7" s="5" t="inlineStr">
        <is>
          <t>Préparation manuelle et enlèvement par transporteur alternatif</t>
        </is>
      </c>
      <c r="Q7" s="5" t="inlineStr">
        <is>
          <t>Opérationnel</t>
        </is>
      </c>
      <c r="R7" s="9" t="n">
        <v>46106</v>
      </c>
      <c r="S7" s="9" t="n">
        <v>46305</v>
      </c>
      <c r="T7" s="10">
        <f>IF(A7="","",IFERROR(VLOOKUP(Q7,'Paramètres'!$A$2:$B$5,2,FALSE),0))</f>
        <v/>
      </c>
      <c r="U7" s="8">
        <f>IF(A7="","",IF(S7="","",IF(S7&lt;TODAY(),"Test dépassé",IF(S7&lt;=TODAY()+30,"Test à planifier","À jour"))))</f>
        <v/>
      </c>
      <c r="V7" s="5" t="inlineStr">
        <is>
          <t>Transporteur de secours contractualisé.</t>
        </is>
      </c>
    </row>
    <row r="8" ht="42" customHeight="1">
      <c r="A8" s="4" t="inlineStr">
        <is>
          <t>PCA-005</t>
        </is>
      </c>
      <c r="B8" s="5" t="inlineStr">
        <is>
          <t>Accueil des urgences</t>
        </is>
      </c>
      <c r="C8" s="5" t="inlineStr">
        <is>
          <t>Service clients</t>
        </is>
      </c>
      <c r="D8" s="5" t="inlineStr">
        <is>
          <t>Marseille</t>
        </is>
      </c>
      <c r="E8" s="5" t="inlineStr">
        <is>
          <t>Léa Garnier</t>
        </is>
      </c>
      <c r="F8" s="6" t="n">
        <v>12</v>
      </c>
      <c r="G8" s="5" t="inlineStr">
        <is>
          <t>Téléphonie, CRM et messagerie</t>
        </is>
      </c>
      <c r="H8" s="5" t="inlineStr">
        <is>
          <t>Opérateur téléphonique</t>
        </is>
      </c>
      <c r="I8" s="6" t="n">
        <v>2</v>
      </c>
      <c r="J8" s="6" t="n">
        <v>1</v>
      </c>
      <c r="K8" s="7" t="n">
        <v>25000</v>
      </c>
      <c r="L8" s="5" t="inlineStr">
        <is>
          <t>Critique</t>
        </is>
      </c>
      <c r="M8" s="5" t="inlineStr">
        <is>
          <t>Probable</t>
        </is>
      </c>
      <c r="N8" s="8">
        <f>IF(A8="","",IF(OR(L8="Critique",M8="Probable"),"Élevé",IF(OR(L8="Élevé",M8="Possible"),"Moyen","Faible")))</f>
        <v/>
      </c>
      <c r="O8" s="5" t="inlineStr">
        <is>
          <t>Arbre d'appel, accès CRM distant et scripts de réponse</t>
        </is>
      </c>
      <c r="P8" s="5" t="inlineStr">
        <is>
          <t>Renvoi d'appels vers équipe de réserve</t>
        </is>
      </c>
      <c r="Q8" s="5" t="inlineStr">
        <is>
          <t>En cours</t>
        </is>
      </c>
      <c r="R8" s="9" t="n">
        <v>46121</v>
      </c>
      <c r="S8" s="9" t="n">
        <v>46361</v>
      </c>
      <c r="T8" s="10">
        <f>IF(A8="","",IFERROR(VLOOKUP(Q8,'Paramètres'!$A$2:$B$5,2,FALSE),0))</f>
        <v/>
      </c>
      <c r="U8" s="8">
        <f>IF(A8="","",IF(S8="","",IF(S8&lt;TODAY(),"Test dépassé",IF(S8&lt;=TODAY()+30,"Test à planifier","À jour"))))</f>
        <v/>
      </c>
      <c r="V8" s="5" t="inlineStr">
        <is>
          <t>Effectif de réserve à confirmer.</t>
        </is>
      </c>
    </row>
    <row r="9" ht="42" customHeight="1">
      <c r="A9" s="4" t="inlineStr">
        <is>
          <t>PCA-006</t>
        </is>
      </c>
      <c r="B9" s="5" t="inlineStr">
        <is>
          <t>Gestion fournisseurs</t>
        </is>
      </c>
      <c r="C9" s="5" t="inlineStr">
        <is>
          <t>Achats</t>
        </is>
      </c>
      <c r="D9" s="5" t="inlineStr">
        <is>
          <t>Toulouse</t>
        </is>
      </c>
      <c r="E9" s="5" t="inlineStr">
        <is>
          <t>Nicolas Lefèvre</t>
        </is>
      </c>
      <c r="F9" s="6" t="n">
        <v>5</v>
      </c>
      <c r="G9" s="5" t="inlineStr">
        <is>
          <t>Portail achats et ERP</t>
        </is>
      </c>
      <c r="H9" s="5" t="inlineStr">
        <is>
          <t>Fournisseurs stratégiques</t>
        </is>
      </c>
      <c r="I9" s="6" t="n">
        <v>24</v>
      </c>
      <c r="J9" s="6" t="n">
        <v>12</v>
      </c>
      <c r="K9" s="7" t="n">
        <v>9000</v>
      </c>
      <c r="L9" s="5" t="inlineStr">
        <is>
          <t>Moyen</t>
        </is>
      </c>
      <c r="M9" s="5" t="inlineStr">
        <is>
          <t>Possible</t>
        </is>
      </c>
      <c r="N9" s="8">
        <f>IF(A9="","",IF(OR(L9="Critique",M9="Probable"),"Élevé",IF(OR(L9="Élevé",M9="Possible"),"Moyen","Faible")))</f>
        <v/>
      </c>
      <c r="O9" s="5" t="inlineStr">
        <is>
          <t>Répertoire fournisseurs priorisés et contacts d'escalade</t>
        </is>
      </c>
      <c r="P9" s="5" t="inlineStr">
        <is>
          <t>Commandes par courriel sécurisé et fournisseurs alternatifs</t>
        </is>
      </c>
      <c r="Q9" s="5" t="inlineStr">
        <is>
          <t>À définir</t>
        </is>
      </c>
      <c r="R9" s="9" t="n">
        <v>46134</v>
      </c>
      <c r="S9" s="9" t="n">
        <v>46290</v>
      </c>
      <c r="T9" s="10">
        <f>IF(A9="","",IFERROR(VLOOKUP(Q9,'Paramètres'!$A$2:$B$5,2,FALSE),0))</f>
        <v/>
      </c>
      <c r="U9" s="8">
        <f>IF(A9="","",IF(S9="","",IF(S9&lt;TODAY(),"Test dépassé",IF(S9&lt;=TODAY()+30,"Test à planifier","À jour"))))</f>
        <v/>
      </c>
      <c r="V9" s="5" t="inlineStr">
        <is>
          <t>Analyse des fournisseurs critiques en attente.</t>
        </is>
      </c>
    </row>
    <row r="10" ht="42" customHeight="1">
      <c r="A10" s="4" t="inlineStr">
        <is>
          <t>PCA-007</t>
        </is>
      </c>
      <c r="B10" s="5" t="inlineStr">
        <is>
          <t>Données RH</t>
        </is>
      </c>
      <c r="C10" s="5" t="inlineStr">
        <is>
          <t>Ressources humaines</t>
        </is>
      </c>
      <c r="D10" s="5" t="inlineStr">
        <is>
          <t>Bordeaux</t>
        </is>
      </c>
      <c r="E10" s="5" t="inlineStr">
        <is>
          <t>Manon Petit</t>
        </is>
      </c>
      <c r="F10" s="6" t="n">
        <v>5</v>
      </c>
      <c r="G10" s="5" t="inlineStr">
        <is>
          <t>SIRH et coffre-fort numérique</t>
        </is>
      </c>
      <c r="H10" s="5" t="inlineStr">
        <is>
          <t>Éditeur SIRH</t>
        </is>
      </c>
      <c r="I10" s="6" t="n">
        <v>16</v>
      </c>
      <c r="J10" s="6" t="n">
        <v>8</v>
      </c>
      <c r="K10" s="7" t="n">
        <v>14000</v>
      </c>
      <c r="L10" s="5" t="inlineStr">
        <is>
          <t>Élevé</t>
        </is>
      </c>
      <c r="M10" s="5" t="inlineStr">
        <is>
          <t>Rare</t>
        </is>
      </c>
      <c r="N10" s="8">
        <f>IF(A10="","",IF(OR(L10="Critique",M10="Probable"),"Élevé",IF(OR(L10="Élevé",M10="Possible"),"Moyen","Faible")))</f>
        <v/>
      </c>
      <c r="O10" s="5" t="inlineStr">
        <is>
          <t>Exports chiffrés hebdomadaires et registre des traitements</t>
        </is>
      </c>
      <c r="P10" s="5" t="inlineStr">
        <is>
          <t>Accès aux exports chiffrés depuis un poste de secours</t>
        </is>
      </c>
      <c r="Q10" s="5" t="inlineStr">
        <is>
          <t>Opérationnel</t>
        </is>
      </c>
      <c r="R10" s="9" t="n">
        <v>46157</v>
      </c>
      <c r="S10" s="9" t="n">
        <v>46344</v>
      </c>
      <c r="T10" s="10">
        <f>IF(A10="","",IFERROR(VLOOKUP(Q10,'Paramètres'!$A$2:$B$5,2,FALSE),0))</f>
        <v/>
      </c>
      <c r="U10" s="8">
        <f>IF(A10="","",IF(S10="","",IF(S10&lt;TODAY(),"Test dépassé",IF(S10&lt;=TODAY()+30,"Test à planifier","À jour"))))</f>
        <v/>
      </c>
      <c r="V10" s="5" t="inlineStr">
        <is>
          <t>Sauvegardes chiffrées contrôlées.</t>
        </is>
      </c>
    </row>
    <row r="11" ht="42" customHeight="1">
      <c r="A11" s="4" t="inlineStr">
        <is>
          <t>PCA-008</t>
        </is>
      </c>
      <c r="B11" s="5" t="inlineStr">
        <is>
          <t>Relation clients</t>
        </is>
      </c>
      <c r="C11" s="5" t="inlineStr">
        <is>
          <t>Commerce</t>
        </is>
      </c>
      <c r="D11" s="5" t="inlineStr">
        <is>
          <t>Strasbourg</t>
        </is>
      </c>
      <c r="E11" s="5" t="inlineStr">
        <is>
          <t>Hugo Rousseau</t>
        </is>
      </c>
      <c r="F11" s="6" t="n">
        <v>10</v>
      </c>
      <c r="G11" s="5" t="inlineStr">
        <is>
          <t>CRM, messagerie et téléphonie</t>
        </is>
      </c>
      <c r="H11" s="5" t="inlineStr">
        <is>
          <t>Plateforme CRM et opérateur télécom</t>
        </is>
      </c>
      <c r="I11" s="6" t="n">
        <v>6</v>
      </c>
      <c r="J11" s="6" t="n">
        <v>4</v>
      </c>
      <c r="K11" s="7" t="n">
        <v>11500</v>
      </c>
      <c r="L11" s="5" t="inlineStr">
        <is>
          <t>Élevé</t>
        </is>
      </c>
      <c r="M11" s="5" t="inlineStr">
        <is>
          <t>Probable</t>
        </is>
      </c>
      <c r="N11" s="8">
        <f>IF(A11="","",IF(OR(L11="Critique",M11="Probable"),"Élevé",IF(OR(L11="Élevé",M11="Possible"),"Moyen","Faible")))</f>
        <v/>
      </c>
      <c r="O11" s="5" t="inlineStr">
        <is>
          <t>Export quotidien du portefeuille clients et scripts d'appel</t>
        </is>
      </c>
      <c r="P11" s="5" t="inlineStr">
        <is>
          <t>Fichier clients chiffré et appels depuis postes de secours</t>
        </is>
      </c>
      <c r="Q11" s="5" t="inlineStr">
        <is>
          <t>À tester</t>
        </is>
      </c>
      <c r="R11" s="9" t="n">
        <v>46176</v>
      </c>
      <c r="S11" s="9" t="n">
        <v>46307</v>
      </c>
      <c r="T11" s="10">
        <f>IF(A11="","",IFERROR(VLOOKUP(Q11,'Paramètres'!$A$2:$B$5,2,FALSE),0))</f>
        <v/>
      </c>
      <c r="U11" s="8">
        <f>IF(A11="","",IF(S11="","",IF(S11&lt;TODAY(),"Test dépassé",IF(S11&lt;=TODAY()+30,"Test à planifier","À jour"))))</f>
        <v/>
      </c>
      <c r="V11" s="5" t="inlineStr">
        <is>
          <t>Test multi-site à coordonner avec le support informatique.</t>
        </is>
      </c>
    </row>
    <row r="12" ht="42" customHeight="1">
      <c r="A12" s="4" t="inlineStr">
        <is>
          <t>PCA-009</t>
        </is>
      </c>
      <c r="B12" s="5" t="inlineStr">
        <is>
          <t>Trésorerie et règlements</t>
        </is>
      </c>
      <c r="C12" s="5" t="inlineStr">
        <is>
          <t>Direction financière</t>
        </is>
      </c>
      <c r="D12" s="5" t="inlineStr">
        <is>
          <t>Rennes</t>
        </is>
      </c>
      <c r="E12" s="5" t="inlineStr">
        <is>
          <t>Émilie Fontaine</t>
        </is>
      </c>
      <c r="F12" s="6" t="n">
        <v>3</v>
      </c>
      <c r="G12" s="5" t="inlineStr">
        <is>
          <t>Banque en ligne et ERP financier</t>
        </is>
      </c>
      <c r="H12" s="5" t="inlineStr">
        <is>
          <t>Établissements bancaires</t>
        </is>
      </c>
      <c r="I12" s="6" t="n">
        <v>4</v>
      </c>
      <c r="J12" s="6" t="n">
        <v>2</v>
      </c>
      <c r="K12" s="7" t="n">
        <v>22000</v>
      </c>
      <c r="L12" s="5" t="inlineStr">
        <is>
          <t>Critique</t>
        </is>
      </c>
      <c r="M12" s="5" t="inlineStr">
        <is>
          <t>Rare</t>
        </is>
      </c>
      <c r="N12" s="8">
        <f>IF(A12="","",IF(OR(L12="Critique",M12="Probable"),"Élevé",IF(OR(L12="Élevé",M12="Possible"),"Moyen","Faible")))</f>
        <v/>
      </c>
      <c r="O12" s="5" t="inlineStr">
        <is>
          <t>Double validation bancaire et procédures papier sécurisées</t>
        </is>
      </c>
      <c r="P12" s="5" t="inlineStr">
        <is>
          <t>Accès bancaire de secours avec mandataire habilité</t>
        </is>
      </c>
      <c r="Q12" s="5" t="inlineStr">
        <is>
          <t>En cours</t>
        </is>
      </c>
      <c r="R12" s="9" t="n">
        <v>46198</v>
      </c>
      <c r="S12" s="9" t="n">
        <v>46293</v>
      </c>
      <c r="T12" s="10">
        <f>IF(A12="","",IFERROR(VLOOKUP(Q12,'Paramètres'!$A$2:$B$5,2,FALSE),0))</f>
        <v/>
      </c>
      <c r="U12" s="8">
        <f>IF(A12="","",IF(S12="","",IF(S12&lt;TODAY(),"Test dépassé",IF(S12&lt;=TODAY()+30,"Test à planifier","À jour"))))</f>
        <v/>
      </c>
      <c r="V12" s="5" t="inlineStr">
        <is>
          <t>Mandataire de secours à tester lors du prochain exercice.</t>
        </is>
      </c>
    </row>
    <row r="13" ht="42" customHeight="1">
      <c r="A13" s="4" t="n"/>
      <c r="B13" s="5" t="n"/>
      <c r="C13" s="5" t="n"/>
      <c r="D13" s="5" t="n"/>
      <c r="E13" s="5" t="n"/>
      <c r="F13" s="6" t="n"/>
      <c r="G13" s="5" t="n"/>
      <c r="H13" s="5" t="n"/>
      <c r="I13" s="6" t="n"/>
      <c r="J13" s="6" t="n"/>
      <c r="K13" s="7" t="n"/>
      <c r="L13" s="5" t="n"/>
      <c r="M13" s="5" t="n"/>
      <c r="N13" s="8">
        <f>IF(A13="","",IF(OR(L13="Critique",M13="Probable"),"Élevé",IF(OR(L13="Élevé",M13="Possible"),"Moyen","Faible")))</f>
        <v/>
      </c>
      <c r="O13" s="5" t="n"/>
      <c r="P13" s="5" t="n"/>
      <c r="Q13" s="5" t="n"/>
      <c r="R13" s="9" t="n"/>
      <c r="S13" s="9" t="n"/>
      <c r="T13" s="10">
        <f>IF(A13="","",IFERROR(VLOOKUP(Q13,'Paramètres'!$A$2:$B$5,2,FALSE),0))</f>
        <v/>
      </c>
      <c r="U13" s="8">
        <f>IF(A13="","",IF(S13="","",IF(S13&lt;TODAY(),"Test dépassé",IF(S13&lt;=TODAY()+30,"Test à planifier","À jour"))))</f>
        <v/>
      </c>
      <c r="V13" s="5" t="n"/>
    </row>
    <row r="14" ht="42" customHeight="1">
      <c r="A14" s="4" t="n"/>
      <c r="B14" s="5" t="n"/>
      <c r="C14" s="5" t="n"/>
      <c r="D14" s="5" t="n"/>
      <c r="E14" s="5" t="n"/>
      <c r="F14" s="6" t="n"/>
      <c r="G14" s="5" t="n"/>
      <c r="H14" s="5" t="n"/>
      <c r="I14" s="6" t="n"/>
      <c r="J14" s="6" t="n"/>
      <c r="K14" s="7" t="n"/>
      <c r="L14" s="5" t="n"/>
      <c r="M14" s="5" t="n"/>
      <c r="N14" s="8">
        <f>IF(A14="","",IF(OR(L14="Critique",M14="Probable"),"Élevé",IF(OR(L14="Élevé",M14="Possible"),"Moyen","Faible")))</f>
        <v/>
      </c>
      <c r="O14" s="5" t="n"/>
      <c r="P14" s="5" t="n"/>
      <c r="Q14" s="5" t="n"/>
      <c r="R14" s="9" t="n"/>
      <c r="S14" s="9" t="n"/>
      <c r="T14" s="10">
        <f>IF(A14="","",IFERROR(VLOOKUP(Q14,'Paramètres'!$A$2:$B$5,2,FALSE),0))</f>
        <v/>
      </c>
      <c r="U14" s="8">
        <f>IF(A14="","",IF(S14="","",IF(S14&lt;TODAY(),"Test dépassé",IF(S14&lt;=TODAY()+30,"Test à planifier","À jour"))))</f>
        <v/>
      </c>
      <c r="V14" s="5" t="n"/>
    </row>
    <row r="15" ht="42" customHeight="1">
      <c r="A15" s="4" t="n"/>
      <c r="B15" s="5" t="n"/>
      <c r="C15" s="5" t="n"/>
      <c r="D15" s="5" t="n"/>
      <c r="E15" s="5" t="n"/>
      <c r="F15" s="6" t="n"/>
      <c r="G15" s="5" t="n"/>
      <c r="H15" s="5" t="n"/>
      <c r="I15" s="6" t="n"/>
      <c r="J15" s="6" t="n"/>
      <c r="K15" s="7" t="n"/>
      <c r="L15" s="5" t="n"/>
      <c r="M15" s="5" t="n"/>
      <c r="N15" s="8">
        <f>IF(A15="","",IF(OR(L15="Critique",M15="Probable"),"Élevé",IF(OR(L15="Élevé",M15="Possible"),"Moyen","Faible")))</f>
        <v/>
      </c>
      <c r="O15" s="5" t="n"/>
      <c r="P15" s="5" t="n"/>
      <c r="Q15" s="5" t="n"/>
      <c r="R15" s="9" t="n"/>
      <c r="S15" s="9" t="n"/>
      <c r="T15" s="10">
        <f>IF(A15="","",IFERROR(VLOOKUP(Q15,'Paramètres'!$A$2:$B$5,2,FALSE),0))</f>
        <v/>
      </c>
      <c r="U15" s="8">
        <f>IF(A15="","",IF(S15="","",IF(S15&lt;TODAY(),"Test dépassé",IF(S15&lt;=TODAY()+30,"Test à planifier","À jour"))))</f>
        <v/>
      </c>
      <c r="V15" s="5" t="n"/>
    </row>
    <row r="16" ht="42" customHeight="1">
      <c r="A16" s="4" t="n"/>
      <c r="B16" s="5" t="n"/>
      <c r="C16" s="5" t="n"/>
      <c r="D16" s="5" t="n"/>
      <c r="E16" s="5" t="n"/>
      <c r="F16" s="6" t="n"/>
      <c r="G16" s="5" t="n"/>
      <c r="H16" s="5" t="n"/>
      <c r="I16" s="6" t="n"/>
      <c r="J16" s="6" t="n"/>
      <c r="K16" s="7" t="n"/>
      <c r="L16" s="5" t="n"/>
      <c r="M16" s="5" t="n"/>
      <c r="N16" s="8">
        <f>IF(A16="","",IF(OR(L16="Critique",M16="Probable"),"Élevé",IF(OR(L16="Élevé",M16="Possible"),"Moyen","Faible")))</f>
        <v/>
      </c>
      <c r="O16" s="5" t="n"/>
      <c r="P16" s="5" t="n"/>
      <c r="Q16" s="5" t="n"/>
      <c r="R16" s="9" t="n"/>
      <c r="S16" s="9" t="n"/>
      <c r="T16" s="10">
        <f>IF(A16="","",IFERROR(VLOOKUP(Q16,'Paramètres'!$A$2:$B$5,2,FALSE),0))</f>
        <v/>
      </c>
      <c r="U16" s="8">
        <f>IF(A16="","",IF(S16="","",IF(S16&lt;TODAY(),"Test dépassé",IF(S16&lt;=TODAY()+30,"Test à planifier","À jour"))))</f>
        <v/>
      </c>
      <c r="V16" s="5" t="n"/>
    </row>
    <row r="17" ht="42" customHeight="1">
      <c r="A17" s="4" t="n"/>
      <c r="B17" s="5" t="n"/>
      <c r="C17" s="5" t="n"/>
      <c r="D17" s="5" t="n"/>
      <c r="E17" s="5" t="n"/>
      <c r="F17" s="6" t="n"/>
      <c r="G17" s="5" t="n"/>
      <c r="H17" s="5" t="n"/>
      <c r="I17" s="6" t="n"/>
      <c r="J17" s="6" t="n"/>
      <c r="K17" s="7" t="n"/>
      <c r="L17" s="5" t="n"/>
      <c r="M17" s="5" t="n"/>
      <c r="N17" s="8">
        <f>IF(A17="","",IF(OR(L17="Critique",M17="Probable"),"Élevé",IF(OR(L17="Élevé",M17="Possible"),"Moyen","Faible")))</f>
        <v/>
      </c>
      <c r="O17" s="5" t="n"/>
      <c r="P17" s="5" t="n"/>
      <c r="Q17" s="5" t="n"/>
      <c r="R17" s="9" t="n"/>
      <c r="S17" s="9" t="n"/>
      <c r="T17" s="10">
        <f>IF(A17="","",IFERROR(VLOOKUP(Q17,'Paramètres'!$A$2:$B$5,2,FALSE),0))</f>
        <v/>
      </c>
      <c r="U17" s="8">
        <f>IF(A17="","",IF(S17="","",IF(S17&lt;TODAY(),"Test dépassé",IF(S17&lt;=TODAY()+30,"Test à planifier","À jour"))))</f>
        <v/>
      </c>
      <c r="V17" s="5" t="n"/>
    </row>
    <row r="18" ht="42" customHeight="1">
      <c r="A18" s="4" t="n"/>
      <c r="B18" s="5" t="n"/>
      <c r="C18" s="5" t="n"/>
      <c r="D18" s="5" t="n"/>
      <c r="E18" s="5" t="n"/>
      <c r="F18" s="6" t="n"/>
      <c r="G18" s="5" t="n"/>
      <c r="H18" s="5" t="n"/>
      <c r="I18" s="6" t="n"/>
      <c r="J18" s="6" t="n"/>
      <c r="K18" s="7" t="n"/>
      <c r="L18" s="5" t="n"/>
      <c r="M18" s="5" t="n"/>
      <c r="N18" s="8">
        <f>IF(A18="","",IF(OR(L18="Critique",M18="Probable"),"Élevé",IF(OR(L18="Élevé",M18="Possible"),"Moyen","Faible")))</f>
        <v/>
      </c>
      <c r="O18" s="5" t="n"/>
      <c r="P18" s="5" t="n"/>
      <c r="Q18" s="5" t="n"/>
      <c r="R18" s="9" t="n"/>
      <c r="S18" s="9" t="n"/>
      <c r="T18" s="10">
        <f>IF(A18="","",IFERROR(VLOOKUP(Q18,'Paramètres'!$A$2:$B$5,2,FALSE),0))</f>
        <v/>
      </c>
      <c r="U18" s="8">
        <f>IF(A18="","",IF(S18="","",IF(S18&lt;TODAY(),"Test dépassé",IF(S18&lt;=TODAY()+30,"Test à planifier","À jour"))))</f>
        <v/>
      </c>
      <c r="V18" s="5" t="n"/>
    </row>
    <row r="19" ht="42" customHeight="1">
      <c r="A19" s="4" t="n"/>
      <c r="B19" s="5" t="n"/>
      <c r="C19" s="5" t="n"/>
      <c r="D19" s="5" t="n"/>
      <c r="E19" s="5" t="n"/>
      <c r="F19" s="6" t="n"/>
      <c r="G19" s="5" t="n"/>
      <c r="H19" s="5" t="n"/>
      <c r="I19" s="6" t="n"/>
      <c r="J19" s="6" t="n"/>
      <c r="K19" s="7" t="n"/>
      <c r="L19" s="5" t="n"/>
      <c r="M19" s="5" t="n"/>
      <c r="N19" s="8">
        <f>IF(A19="","",IF(OR(L19="Critique",M19="Probable"),"Élevé",IF(OR(L19="Élevé",M19="Possible"),"Moyen","Faible")))</f>
        <v/>
      </c>
      <c r="O19" s="5" t="n"/>
      <c r="P19" s="5" t="n"/>
      <c r="Q19" s="5" t="n"/>
      <c r="R19" s="9" t="n"/>
      <c r="S19" s="9" t="n"/>
      <c r="T19" s="10">
        <f>IF(A19="","",IFERROR(VLOOKUP(Q19,'Paramètres'!$A$2:$B$5,2,FALSE),0))</f>
        <v/>
      </c>
      <c r="U19" s="8">
        <f>IF(A19="","",IF(S19="","",IF(S19&lt;TODAY(),"Test dépassé",IF(S19&lt;=TODAY()+30,"Test à planifier","À jour"))))</f>
        <v/>
      </c>
      <c r="V19" s="5" t="n"/>
    </row>
    <row r="20" ht="42" customHeight="1">
      <c r="A20" s="4" t="n"/>
      <c r="B20" s="5" t="n"/>
      <c r="C20" s="5" t="n"/>
      <c r="D20" s="5" t="n"/>
      <c r="E20" s="5" t="n"/>
      <c r="F20" s="6" t="n"/>
      <c r="G20" s="5" t="n"/>
      <c r="H20" s="5" t="n"/>
      <c r="I20" s="6" t="n"/>
      <c r="J20" s="6" t="n"/>
      <c r="K20" s="7" t="n"/>
      <c r="L20" s="5" t="n"/>
      <c r="M20" s="5" t="n"/>
      <c r="N20" s="8">
        <f>IF(A20="","",IF(OR(L20="Critique",M20="Probable"),"Élevé",IF(OR(L20="Élevé",M20="Possible"),"Moyen","Faible")))</f>
        <v/>
      </c>
      <c r="O20" s="5" t="n"/>
      <c r="P20" s="5" t="n"/>
      <c r="Q20" s="5" t="n"/>
      <c r="R20" s="9" t="n"/>
      <c r="S20" s="9" t="n"/>
      <c r="T20" s="10">
        <f>IF(A20="","",IFERROR(VLOOKUP(Q20,'Paramètres'!$A$2:$B$5,2,FALSE),0))</f>
        <v/>
      </c>
      <c r="U20" s="8">
        <f>IF(A20="","",IF(S20="","",IF(S20&lt;TODAY(),"Test dépassé",IF(S20&lt;=TODAY()+30,"Test à planifier","À jour"))))</f>
        <v/>
      </c>
      <c r="V20" s="5" t="n"/>
    </row>
    <row r="21" ht="42" customHeight="1">
      <c r="A21" s="4" t="n"/>
      <c r="B21" s="5" t="n"/>
      <c r="C21" s="5" t="n"/>
      <c r="D21" s="5" t="n"/>
      <c r="E21" s="5" t="n"/>
      <c r="F21" s="6" t="n"/>
      <c r="G21" s="5" t="n"/>
      <c r="H21" s="5" t="n"/>
      <c r="I21" s="6" t="n"/>
      <c r="J21" s="6" t="n"/>
      <c r="K21" s="7" t="n"/>
      <c r="L21" s="5" t="n"/>
      <c r="M21" s="5" t="n"/>
      <c r="N21" s="8">
        <f>IF(A21="","",IF(OR(L21="Critique",M21="Probable"),"Élevé",IF(OR(L21="Élevé",M21="Possible"),"Moyen","Faible")))</f>
        <v/>
      </c>
      <c r="O21" s="5" t="n"/>
      <c r="P21" s="5" t="n"/>
      <c r="Q21" s="5" t="n"/>
      <c r="R21" s="9" t="n"/>
      <c r="S21" s="9" t="n"/>
      <c r="T21" s="10">
        <f>IF(A21="","",IFERROR(VLOOKUP(Q21,'Paramètres'!$A$2:$B$5,2,FALSE),0))</f>
        <v/>
      </c>
      <c r="U21" s="8">
        <f>IF(A21="","",IF(S21="","",IF(S21&lt;TODAY(),"Test dépassé",IF(S21&lt;=TODAY()+30,"Test à planifier","À jour"))))</f>
        <v/>
      </c>
      <c r="V21" s="5" t="n"/>
    </row>
    <row r="22" ht="42" customHeight="1">
      <c r="A22" s="4" t="n"/>
      <c r="B22" s="5" t="n"/>
      <c r="C22" s="5" t="n"/>
      <c r="D22" s="5" t="n"/>
      <c r="E22" s="5" t="n"/>
      <c r="F22" s="6" t="n"/>
      <c r="G22" s="5" t="n"/>
      <c r="H22" s="5" t="n"/>
      <c r="I22" s="6" t="n"/>
      <c r="J22" s="6" t="n"/>
      <c r="K22" s="7" t="n"/>
      <c r="L22" s="5" t="n"/>
      <c r="M22" s="5" t="n"/>
      <c r="N22" s="8">
        <f>IF(A22="","",IF(OR(L22="Critique",M22="Probable"),"Élevé",IF(OR(L22="Élevé",M22="Possible"),"Moyen","Faible")))</f>
        <v/>
      </c>
      <c r="O22" s="5" t="n"/>
      <c r="P22" s="5" t="n"/>
      <c r="Q22" s="5" t="n"/>
      <c r="R22" s="9" t="n"/>
      <c r="S22" s="9" t="n"/>
      <c r="T22" s="10">
        <f>IF(A22="","",IFERROR(VLOOKUP(Q22,'Paramètres'!$A$2:$B$5,2,FALSE),0))</f>
        <v/>
      </c>
      <c r="U22" s="8">
        <f>IF(A22="","",IF(S22="","",IF(S22&lt;TODAY(),"Test dépassé",IF(S22&lt;=TODAY()+30,"Test à planifier","À jour"))))</f>
        <v/>
      </c>
      <c r="V22" s="5" t="n"/>
    </row>
    <row r="23" ht="42" customHeight="1">
      <c r="A23" s="4" t="n"/>
      <c r="B23" s="5" t="n"/>
      <c r="C23" s="5" t="n"/>
      <c r="D23" s="5" t="n"/>
      <c r="E23" s="5" t="n"/>
      <c r="F23" s="6" t="n"/>
      <c r="G23" s="5" t="n"/>
      <c r="H23" s="5" t="n"/>
      <c r="I23" s="6" t="n"/>
      <c r="J23" s="6" t="n"/>
      <c r="K23" s="7" t="n"/>
      <c r="L23" s="5" t="n"/>
      <c r="M23" s="5" t="n"/>
      <c r="N23" s="8">
        <f>IF(A23="","",IF(OR(L23="Critique",M23="Probable"),"Élevé",IF(OR(L23="Élevé",M23="Possible"),"Moyen","Faible")))</f>
        <v/>
      </c>
      <c r="O23" s="5" t="n"/>
      <c r="P23" s="5" t="n"/>
      <c r="Q23" s="5" t="n"/>
      <c r="R23" s="9" t="n"/>
      <c r="S23" s="9" t="n"/>
      <c r="T23" s="10">
        <f>IF(A23="","",IFERROR(VLOOKUP(Q23,'Paramètres'!$A$2:$B$5,2,FALSE),0))</f>
        <v/>
      </c>
      <c r="U23" s="8">
        <f>IF(A23="","",IF(S23="","",IF(S23&lt;TODAY(),"Test dépassé",IF(S23&lt;=TODAY()+30,"Test à planifier","À jour"))))</f>
        <v/>
      </c>
      <c r="V23" s="5" t="n"/>
    </row>
    <row r="24" ht="42" customHeight="1">
      <c r="A24" s="4" t="n"/>
      <c r="B24" s="5" t="n"/>
      <c r="C24" s="5" t="n"/>
      <c r="D24" s="5" t="n"/>
      <c r="E24" s="5" t="n"/>
      <c r="F24" s="6" t="n"/>
      <c r="G24" s="5" t="n"/>
      <c r="H24" s="5" t="n"/>
      <c r="I24" s="6" t="n"/>
      <c r="J24" s="6" t="n"/>
      <c r="K24" s="7" t="n"/>
      <c r="L24" s="5" t="n"/>
      <c r="M24" s="5" t="n"/>
      <c r="N24" s="8">
        <f>IF(A24="","",IF(OR(L24="Critique",M24="Probable"),"Élevé",IF(OR(L24="Élevé",M24="Possible"),"Moyen","Faible")))</f>
        <v/>
      </c>
      <c r="O24" s="5" t="n"/>
      <c r="P24" s="5" t="n"/>
      <c r="Q24" s="5" t="n"/>
      <c r="R24" s="9" t="n"/>
      <c r="S24" s="9" t="n"/>
      <c r="T24" s="10">
        <f>IF(A24="","",IFERROR(VLOOKUP(Q24,'Paramètres'!$A$2:$B$5,2,FALSE),0))</f>
        <v/>
      </c>
      <c r="U24" s="8">
        <f>IF(A24="","",IF(S24="","",IF(S24&lt;TODAY(),"Test dépassé",IF(S24&lt;=TODAY()+30,"Test à planifier","À jour"))))</f>
        <v/>
      </c>
      <c r="V24" s="5" t="n"/>
    </row>
    <row r="25" ht="42" customHeight="1">
      <c r="A25" s="4" t="n"/>
      <c r="B25" s="5" t="n"/>
      <c r="C25" s="5" t="n"/>
      <c r="D25" s="5" t="n"/>
      <c r="E25" s="5" t="n"/>
      <c r="F25" s="6" t="n"/>
      <c r="G25" s="5" t="n"/>
      <c r="H25" s="5" t="n"/>
      <c r="I25" s="6" t="n"/>
      <c r="J25" s="6" t="n"/>
      <c r="K25" s="7" t="n"/>
      <c r="L25" s="5" t="n"/>
      <c r="M25" s="5" t="n"/>
      <c r="N25" s="8">
        <f>IF(A25="","",IF(OR(L25="Critique",M25="Probable"),"Élevé",IF(OR(L25="Élevé",M25="Possible"),"Moyen","Faible")))</f>
        <v/>
      </c>
      <c r="O25" s="5" t="n"/>
      <c r="P25" s="5" t="n"/>
      <c r="Q25" s="5" t="n"/>
      <c r="R25" s="9" t="n"/>
      <c r="S25" s="9" t="n"/>
      <c r="T25" s="10">
        <f>IF(A25="","",IFERROR(VLOOKUP(Q25,'Paramètres'!$A$2:$B$5,2,FALSE),0))</f>
        <v/>
      </c>
      <c r="U25" s="8">
        <f>IF(A25="","",IF(S25="","",IF(S25&lt;TODAY(),"Test dépassé",IF(S25&lt;=TODAY()+30,"Test à planifier","À jour"))))</f>
        <v/>
      </c>
      <c r="V25" s="5" t="n"/>
    </row>
    <row r="26" ht="42" customHeight="1">
      <c r="A26" s="4" t="n"/>
      <c r="B26" s="5" t="n"/>
      <c r="C26" s="5" t="n"/>
      <c r="D26" s="5" t="n"/>
      <c r="E26" s="5" t="n"/>
      <c r="F26" s="6" t="n"/>
      <c r="G26" s="5" t="n"/>
      <c r="H26" s="5" t="n"/>
      <c r="I26" s="6" t="n"/>
      <c r="J26" s="6" t="n"/>
      <c r="K26" s="7" t="n"/>
      <c r="L26" s="5" t="n"/>
      <c r="M26" s="5" t="n"/>
      <c r="N26" s="8">
        <f>IF(A26="","",IF(OR(L26="Critique",M26="Probable"),"Élevé",IF(OR(L26="Élevé",M26="Possible"),"Moyen","Faible")))</f>
        <v/>
      </c>
      <c r="O26" s="5" t="n"/>
      <c r="P26" s="5" t="n"/>
      <c r="Q26" s="5" t="n"/>
      <c r="R26" s="9" t="n"/>
      <c r="S26" s="9" t="n"/>
      <c r="T26" s="10">
        <f>IF(A26="","",IFERROR(VLOOKUP(Q26,'Paramètres'!$A$2:$B$5,2,FALSE),0))</f>
        <v/>
      </c>
      <c r="U26" s="8">
        <f>IF(A26="","",IF(S26="","",IF(S26&lt;TODAY(),"Test dépassé",IF(S26&lt;=TODAY()+30,"Test à planifier","À jour"))))</f>
        <v/>
      </c>
      <c r="V26" s="5" t="n"/>
    </row>
    <row r="27" ht="42" customHeight="1">
      <c r="A27" s="4" t="n"/>
      <c r="B27" s="5" t="n"/>
      <c r="C27" s="5" t="n"/>
      <c r="D27" s="5" t="n"/>
      <c r="E27" s="5" t="n"/>
      <c r="F27" s="6" t="n"/>
      <c r="G27" s="5" t="n"/>
      <c r="H27" s="5" t="n"/>
      <c r="I27" s="6" t="n"/>
      <c r="J27" s="6" t="n"/>
      <c r="K27" s="7" t="n"/>
      <c r="L27" s="5" t="n"/>
      <c r="M27" s="5" t="n"/>
      <c r="N27" s="8">
        <f>IF(A27="","",IF(OR(L27="Critique",M27="Probable"),"Élevé",IF(OR(L27="Élevé",M27="Possible"),"Moyen","Faible")))</f>
        <v/>
      </c>
      <c r="O27" s="5" t="n"/>
      <c r="P27" s="5" t="n"/>
      <c r="Q27" s="5" t="n"/>
      <c r="R27" s="9" t="n"/>
      <c r="S27" s="9" t="n"/>
      <c r="T27" s="10">
        <f>IF(A27="","",IFERROR(VLOOKUP(Q27,'Paramètres'!$A$2:$B$5,2,FALSE),0))</f>
        <v/>
      </c>
      <c r="U27" s="8">
        <f>IF(A27="","",IF(S27="","",IF(S27&lt;TODAY(),"Test dépassé",IF(S27&lt;=TODAY()+30,"Test à planifier","À jour"))))</f>
        <v/>
      </c>
      <c r="V27" s="5" t="n"/>
    </row>
    <row r="28" ht="42" customHeight="1">
      <c r="A28" s="4" t="n"/>
      <c r="B28" s="5" t="n"/>
      <c r="C28" s="5" t="n"/>
      <c r="D28" s="5" t="n"/>
      <c r="E28" s="5" t="n"/>
      <c r="F28" s="6" t="n"/>
      <c r="G28" s="5" t="n"/>
      <c r="H28" s="5" t="n"/>
      <c r="I28" s="6" t="n"/>
      <c r="J28" s="6" t="n"/>
      <c r="K28" s="7" t="n"/>
      <c r="L28" s="5" t="n"/>
      <c r="M28" s="5" t="n"/>
      <c r="N28" s="8">
        <f>IF(A28="","",IF(OR(L28="Critique",M28="Probable"),"Élevé",IF(OR(L28="Élevé",M28="Possible"),"Moyen","Faible")))</f>
        <v/>
      </c>
      <c r="O28" s="5" t="n"/>
      <c r="P28" s="5" t="n"/>
      <c r="Q28" s="5" t="n"/>
      <c r="R28" s="9" t="n"/>
      <c r="S28" s="9" t="n"/>
      <c r="T28" s="10">
        <f>IF(A28="","",IFERROR(VLOOKUP(Q28,'Paramètres'!$A$2:$B$5,2,FALSE),0))</f>
        <v/>
      </c>
      <c r="U28" s="8">
        <f>IF(A28="","",IF(S28="","",IF(S28&lt;TODAY(),"Test dépassé",IF(S28&lt;=TODAY()+30,"Test à planifier","À jour"))))</f>
        <v/>
      </c>
      <c r="V28" s="5" t="n"/>
    </row>
    <row r="29" ht="42" customHeight="1">
      <c r="A29" s="4" t="n"/>
      <c r="B29" s="5" t="n"/>
      <c r="C29" s="5" t="n"/>
      <c r="D29" s="5" t="n"/>
      <c r="E29" s="5" t="n"/>
      <c r="F29" s="6" t="n"/>
      <c r="G29" s="5" t="n"/>
      <c r="H29" s="5" t="n"/>
      <c r="I29" s="6" t="n"/>
      <c r="J29" s="6" t="n"/>
      <c r="K29" s="7" t="n"/>
      <c r="L29" s="5" t="n"/>
      <c r="M29" s="5" t="n"/>
      <c r="N29" s="8">
        <f>IF(A29="","",IF(OR(L29="Critique",M29="Probable"),"Élevé",IF(OR(L29="Élevé",M29="Possible"),"Moyen","Faible")))</f>
        <v/>
      </c>
      <c r="O29" s="5" t="n"/>
      <c r="P29" s="5" t="n"/>
      <c r="Q29" s="5" t="n"/>
      <c r="R29" s="9" t="n"/>
      <c r="S29" s="9" t="n"/>
      <c r="T29" s="10">
        <f>IF(A29="","",IFERROR(VLOOKUP(Q29,'Paramètres'!$A$2:$B$5,2,FALSE),0))</f>
        <v/>
      </c>
      <c r="U29" s="8">
        <f>IF(A29="","",IF(S29="","",IF(S29&lt;TODAY(),"Test dépassé",IF(S29&lt;=TODAY()+30,"Test à planifier","À jour"))))</f>
        <v/>
      </c>
      <c r="V29" s="5" t="n"/>
    </row>
    <row r="30" ht="42" customHeight="1">
      <c r="A30" s="4" t="n"/>
      <c r="B30" s="5" t="n"/>
      <c r="C30" s="5" t="n"/>
      <c r="D30" s="5" t="n"/>
      <c r="E30" s="5" t="n"/>
      <c r="F30" s="6" t="n"/>
      <c r="G30" s="5" t="n"/>
      <c r="H30" s="5" t="n"/>
      <c r="I30" s="6" t="n"/>
      <c r="J30" s="6" t="n"/>
      <c r="K30" s="7" t="n"/>
      <c r="L30" s="5" t="n"/>
      <c r="M30" s="5" t="n"/>
      <c r="N30" s="8">
        <f>IF(A30="","",IF(OR(L30="Critique",M30="Probable"),"Élevé",IF(OR(L30="Élevé",M30="Possible"),"Moyen","Faible")))</f>
        <v/>
      </c>
      <c r="O30" s="5" t="n"/>
      <c r="P30" s="5" t="n"/>
      <c r="Q30" s="5" t="n"/>
      <c r="R30" s="9" t="n"/>
      <c r="S30" s="9" t="n"/>
      <c r="T30" s="10">
        <f>IF(A30="","",IFERROR(VLOOKUP(Q30,'Paramètres'!$A$2:$B$5,2,FALSE),0))</f>
        <v/>
      </c>
      <c r="U30" s="8">
        <f>IF(A30="","",IF(S30="","",IF(S30&lt;TODAY(),"Test dépassé",IF(S30&lt;=TODAY()+30,"Test à planifier","À jour"))))</f>
        <v/>
      </c>
      <c r="V30" s="5" t="n"/>
    </row>
    <row r="31" ht="42" customHeight="1">
      <c r="A31" s="4" t="n"/>
      <c r="B31" s="5" t="n"/>
      <c r="C31" s="5" t="n"/>
      <c r="D31" s="5" t="n"/>
      <c r="E31" s="5" t="n"/>
      <c r="F31" s="6" t="n"/>
      <c r="G31" s="5" t="n"/>
      <c r="H31" s="5" t="n"/>
      <c r="I31" s="6" t="n"/>
      <c r="J31" s="6" t="n"/>
      <c r="K31" s="7" t="n"/>
      <c r="L31" s="5" t="n"/>
      <c r="M31" s="5" t="n"/>
      <c r="N31" s="8">
        <f>IF(A31="","",IF(OR(L31="Critique",M31="Probable"),"Élevé",IF(OR(L31="Élevé",M31="Possible"),"Moyen","Faible")))</f>
        <v/>
      </c>
      <c r="O31" s="5" t="n"/>
      <c r="P31" s="5" t="n"/>
      <c r="Q31" s="5" t="n"/>
      <c r="R31" s="9" t="n"/>
      <c r="S31" s="9" t="n"/>
      <c r="T31" s="10">
        <f>IF(A31="","",IFERROR(VLOOKUP(Q31,'Paramètres'!$A$2:$B$5,2,FALSE),0))</f>
        <v/>
      </c>
      <c r="U31" s="8">
        <f>IF(A31="","",IF(S31="","",IF(S31&lt;TODAY(),"Test dépassé",IF(S31&lt;=TODAY()+30,"Test à planifier","À jour"))))</f>
        <v/>
      </c>
      <c r="V31" s="5" t="n"/>
    </row>
    <row r="32" ht="42" customHeight="1">
      <c r="A32" s="4" t="n"/>
      <c r="B32" s="5" t="n"/>
      <c r="C32" s="5" t="n"/>
      <c r="D32" s="5" t="n"/>
      <c r="E32" s="5" t="n"/>
      <c r="F32" s="6" t="n"/>
      <c r="G32" s="5" t="n"/>
      <c r="H32" s="5" t="n"/>
      <c r="I32" s="6" t="n"/>
      <c r="J32" s="6" t="n"/>
      <c r="K32" s="7" t="n"/>
      <c r="L32" s="5" t="n"/>
      <c r="M32" s="5" t="n"/>
      <c r="N32" s="8">
        <f>IF(A32="","",IF(OR(L32="Critique",M32="Probable"),"Élevé",IF(OR(L32="Élevé",M32="Possible"),"Moyen","Faible")))</f>
        <v/>
      </c>
      <c r="O32" s="5" t="n"/>
      <c r="P32" s="5" t="n"/>
      <c r="Q32" s="5" t="n"/>
      <c r="R32" s="9" t="n"/>
      <c r="S32" s="9" t="n"/>
      <c r="T32" s="10">
        <f>IF(A32="","",IFERROR(VLOOKUP(Q32,'Paramètres'!$A$2:$B$5,2,FALSE),0))</f>
        <v/>
      </c>
      <c r="U32" s="8">
        <f>IF(A32="","",IF(S32="","",IF(S32&lt;TODAY(),"Test dépassé",IF(S32&lt;=TODAY()+30,"Test à planifier","À jour"))))</f>
        <v/>
      </c>
      <c r="V32" s="5" t="n"/>
    </row>
    <row r="33" ht="42" customHeight="1">
      <c r="A33" s="4" t="n"/>
      <c r="B33" s="5" t="n"/>
      <c r="C33" s="5" t="n"/>
      <c r="D33" s="5" t="n"/>
      <c r="E33" s="5" t="n"/>
      <c r="F33" s="6" t="n"/>
      <c r="G33" s="5" t="n"/>
      <c r="H33" s="5" t="n"/>
      <c r="I33" s="6" t="n"/>
      <c r="J33" s="6" t="n"/>
      <c r="K33" s="7" t="n"/>
      <c r="L33" s="5" t="n"/>
      <c r="M33" s="5" t="n"/>
      <c r="N33" s="8">
        <f>IF(A33="","",IF(OR(L33="Critique",M33="Probable"),"Élevé",IF(OR(L33="Élevé",M33="Possible"),"Moyen","Faible")))</f>
        <v/>
      </c>
      <c r="O33" s="5" t="n"/>
      <c r="P33" s="5" t="n"/>
      <c r="Q33" s="5" t="n"/>
      <c r="R33" s="9" t="n"/>
      <c r="S33" s="9" t="n"/>
      <c r="T33" s="10">
        <f>IF(A33="","",IFERROR(VLOOKUP(Q33,'Paramètres'!$A$2:$B$5,2,FALSE),0))</f>
        <v/>
      </c>
      <c r="U33" s="8">
        <f>IF(A33="","",IF(S33="","",IF(S33&lt;TODAY(),"Test dépassé",IF(S33&lt;=TODAY()+30,"Test à planifier","À jour"))))</f>
        <v/>
      </c>
      <c r="V33" s="5" t="n"/>
    </row>
    <row r="34" ht="42" customHeight="1">
      <c r="A34" s="4" t="n"/>
      <c r="B34" s="5" t="n"/>
      <c r="C34" s="5" t="n"/>
      <c r="D34" s="5" t="n"/>
      <c r="E34" s="5" t="n"/>
      <c r="F34" s="6" t="n"/>
      <c r="G34" s="5" t="n"/>
      <c r="H34" s="5" t="n"/>
      <c r="I34" s="6" t="n"/>
      <c r="J34" s="6" t="n"/>
      <c r="K34" s="7" t="n"/>
      <c r="L34" s="5" t="n"/>
      <c r="M34" s="5" t="n"/>
      <c r="N34" s="8">
        <f>IF(A34="","",IF(OR(L34="Critique",M34="Probable"),"Élevé",IF(OR(L34="Élevé",M34="Possible"),"Moyen","Faible")))</f>
        <v/>
      </c>
      <c r="O34" s="5" t="n"/>
      <c r="P34" s="5" t="n"/>
      <c r="Q34" s="5" t="n"/>
      <c r="R34" s="9" t="n"/>
      <c r="S34" s="9" t="n"/>
      <c r="T34" s="10">
        <f>IF(A34="","",IFERROR(VLOOKUP(Q34,'Paramètres'!$A$2:$B$5,2,FALSE),0))</f>
        <v/>
      </c>
      <c r="U34" s="8">
        <f>IF(A34="","",IF(S34="","",IF(S34&lt;TODAY(),"Test dépassé",IF(S34&lt;=TODAY()+30,"Test à planifier","À jour"))))</f>
        <v/>
      </c>
      <c r="V34" s="5" t="n"/>
    </row>
    <row r="35" ht="42" customHeight="1">
      <c r="A35" s="4" t="n"/>
      <c r="B35" s="5" t="n"/>
      <c r="C35" s="5" t="n"/>
      <c r="D35" s="5" t="n"/>
      <c r="E35" s="5" t="n"/>
      <c r="F35" s="6" t="n"/>
      <c r="G35" s="5" t="n"/>
      <c r="H35" s="5" t="n"/>
      <c r="I35" s="6" t="n"/>
      <c r="J35" s="6" t="n"/>
      <c r="K35" s="7" t="n"/>
      <c r="L35" s="5" t="n"/>
      <c r="M35" s="5" t="n"/>
      <c r="N35" s="8">
        <f>IF(A35="","",IF(OR(L35="Critique",M35="Probable"),"Élevé",IF(OR(L35="Élevé",M35="Possible"),"Moyen","Faible")))</f>
        <v/>
      </c>
      <c r="O35" s="5" t="n"/>
      <c r="P35" s="5" t="n"/>
      <c r="Q35" s="5" t="n"/>
      <c r="R35" s="9" t="n"/>
      <c r="S35" s="9" t="n"/>
      <c r="T35" s="10">
        <f>IF(A35="","",IFERROR(VLOOKUP(Q35,'Paramètres'!$A$2:$B$5,2,FALSE),0))</f>
        <v/>
      </c>
      <c r="U35" s="8">
        <f>IF(A35="","",IF(S35="","",IF(S35&lt;TODAY(),"Test dépassé",IF(S35&lt;=TODAY()+30,"Test à planifier","À jour"))))</f>
        <v/>
      </c>
      <c r="V35" s="5" t="n"/>
    </row>
    <row r="36" ht="42" customHeight="1">
      <c r="A36" s="4" t="n"/>
      <c r="B36" s="5" t="n"/>
      <c r="C36" s="5" t="n"/>
      <c r="D36" s="5" t="n"/>
      <c r="E36" s="5" t="n"/>
      <c r="F36" s="6" t="n"/>
      <c r="G36" s="5" t="n"/>
      <c r="H36" s="5" t="n"/>
      <c r="I36" s="6" t="n"/>
      <c r="J36" s="6" t="n"/>
      <c r="K36" s="7" t="n"/>
      <c r="L36" s="5" t="n"/>
      <c r="M36" s="5" t="n"/>
      <c r="N36" s="8">
        <f>IF(A36="","",IF(OR(L36="Critique",M36="Probable"),"Élevé",IF(OR(L36="Élevé",M36="Possible"),"Moyen","Faible")))</f>
        <v/>
      </c>
      <c r="O36" s="5" t="n"/>
      <c r="P36" s="5" t="n"/>
      <c r="Q36" s="5" t="n"/>
      <c r="R36" s="9" t="n"/>
      <c r="S36" s="9" t="n"/>
      <c r="T36" s="10">
        <f>IF(A36="","",IFERROR(VLOOKUP(Q36,'Paramètres'!$A$2:$B$5,2,FALSE),0))</f>
        <v/>
      </c>
      <c r="U36" s="8">
        <f>IF(A36="","",IF(S36="","",IF(S36&lt;TODAY(),"Test dépassé",IF(S36&lt;=TODAY()+30,"Test à planifier","À jour"))))</f>
        <v/>
      </c>
      <c r="V36" s="5" t="n"/>
    </row>
    <row r="37" ht="42" customHeight="1">
      <c r="A37" s="4" t="n"/>
      <c r="B37" s="5" t="n"/>
      <c r="C37" s="5" t="n"/>
      <c r="D37" s="5" t="n"/>
      <c r="E37" s="5" t="n"/>
      <c r="F37" s="6" t="n"/>
      <c r="G37" s="5" t="n"/>
      <c r="H37" s="5" t="n"/>
      <c r="I37" s="6" t="n"/>
      <c r="J37" s="6" t="n"/>
      <c r="K37" s="7" t="n"/>
      <c r="L37" s="5" t="n"/>
      <c r="M37" s="5" t="n"/>
      <c r="N37" s="8">
        <f>IF(A37="","",IF(OR(L37="Critique",M37="Probable"),"Élevé",IF(OR(L37="Élevé",M37="Possible"),"Moyen","Faible")))</f>
        <v/>
      </c>
      <c r="O37" s="5" t="n"/>
      <c r="P37" s="5" t="n"/>
      <c r="Q37" s="5" t="n"/>
      <c r="R37" s="9" t="n"/>
      <c r="S37" s="9" t="n"/>
      <c r="T37" s="10">
        <f>IF(A37="","",IFERROR(VLOOKUP(Q37,'Paramètres'!$A$2:$B$5,2,FALSE),0))</f>
        <v/>
      </c>
      <c r="U37" s="8">
        <f>IF(A37="","",IF(S37="","",IF(S37&lt;TODAY(),"Test dépassé",IF(S37&lt;=TODAY()+30,"Test à planifier","À jour"))))</f>
        <v/>
      </c>
      <c r="V37" s="5" t="n"/>
    </row>
    <row r="38" ht="42" customHeight="1">
      <c r="A38" s="4" t="n"/>
      <c r="B38" s="5" t="n"/>
      <c r="C38" s="5" t="n"/>
      <c r="D38" s="5" t="n"/>
      <c r="E38" s="5" t="n"/>
      <c r="F38" s="6" t="n"/>
      <c r="G38" s="5" t="n"/>
      <c r="H38" s="5" t="n"/>
      <c r="I38" s="6" t="n"/>
      <c r="J38" s="6" t="n"/>
      <c r="K38" s="7" t="n"/>
      <c r="L38" s="5" t="n"/>
      <c r="M38" s="5" t="n"/>
      <c r="N38" s="8">
        <f>IF(A38="","",IF(OR(L38="Critique",M38="Probable"),"Élevé",IF(OR(L38="Élevé",M38="Possible"),"Moyen","Faible")))</f>
        <v/>
      </c>
      <c r="O38" s="5" t="n"/>
      <c r="P38" s="5" t="n"/>
      <c r="Q38" s="5" t="n"/>
      <c r="R38" s="9" t="n"/>
      <c r="S38" s="9" t="n"/>
      <c r="T38" s="10">
        <f>IF(A38="","",IFERROR(VLOOKUP(Q38,'Paramètres'!$A$2:$B$5,2,FALSE),0))</f>
        <v/>
      </c>
      <c r="U38" s="8">
        <f>IF(A38="","",IF(S38="","",IF(S38&lt;TODAY(),"Test dépassé",IF(S38&lt;=TODAY()+30,"Test à planifier","À jour"))))</f>
        <v/>
      </c>
      <c r="V38" s="5" t="n"/>
    </row>
    <row r="39" ht="42" customHeight="1">
      <c r="A39" s="4" t="n"/>
      <c r="B39" s="5" t="n"/>
      <c r="C39" s="5" t="n"/>
      <c r="D39" s="5" t="n"/>
      <c r="E39" s="5" t="n"/>
      <c r="F39" s="6" t="n"/>
      <c r="G39" s="5" t="n"/>
      <c r="H39" s="5" t="n"/>
      <c r="I39" s="6" t="n"/>
      <c r="J39" s="6" t="n"/>
      <c r="K39" s="7" t="n"/>
      <c r="L39" s="5" t="n"/>
      <c r="M39" s="5" t="n"/>
      <c r="N39" s="8">
        <f>IF(A39="","",IF(OR(L39="Critique",M39="Probable"),"Élevé",IF(OR(L39="Élevé",M39="Possible"),"Moyen","Faible")))</f>
        <v/>
      </c>
      <c r="O39" s="5" t="n"/>
      <c r="P39" s="5" t="n"/>
      <c r="Q39" s="5" t="n"/>
      <c r="R39" s="9" t="n"/>
      <c r="S39" s="9" t="n"/>
      <c r="T39" s="10">
        <f>IF(A39="","",IFERROR(VLOOKUP(Q39,'Paramètres'!$A$2:$B$5,2,FALSE),0))</f>
        <v/>
      </c>
      <c r="U39" s="8">
        <f>IF(A39="","",IF(S39="","",IF(S39&lt;TODAY(),"Test dépassé",IF(S39&lt;=TODAY()+30,"Test à planifier","À jour"))))</f>
        <v/>
      </c>
      <c r="V39" s="5" t="n"/>
    </row>
    <row r="40" ht="42" customHeight="1">
      <c r="A40" s="4" t="n"/>
      <c r="B40" s="5" t="n"/>
      <c r="C40" s="5" t="n"/>
      <c r="D40" s="5" t="n"/>
      <c r="E40" s="5" t="n"/>
      <c r="F40" s="6" t="n"/>
      <c r="G40" s="5" t="n"/>
      <c r="H40" s="5" t="n"/>
      <c r="I40" s="6" t="n"/>
      <c r="J40" s="6" t="n"/>
      <c r="K40" s="7" t="n"/>
      <c r="L40" s="5" t="n"/>
      <c r="M40" s="5" t="n"/>
      <c r="N40" s="8">
        <f>IF(A40="","",IF(OR(L40="Critique",M40="Probable"),"Élevé",IF(OR(L40="Élevé",M40="Possible"),"Moyen","Faible")))</f>
        <v/>
      </c>
      <c r="O40" s="5" t="n"/>
      <c r="P40" s="5" t="n"/>
      <c r="Q40" s="5" t="n"/>
      <c r="R40" s="9" t="n"/>
      <c r="S40" s="9" t="n"/>
      <c r="T40" s="10">
        <f>IF(A40="","",IFERROR(VLOOKUP(Q40,'Paramètres'!$A$2:$B$5,2,FALSE),0))</f>
        <v/>
      </c>
      <c r="U40" s="8">
        <f>IF(A40="","",IF(S40="","",IF(S40&lt;TODAY(),"Test dépassé",IF(S40&lt;=TODAY()+30,"Test à planifier","À jour"))))</f>
        <v/>
      </c>
      <c r="V40" s="5" t="n"/>
    </row>
    <row r="41" ht="42" customHeight="1">
      <c r="A41" s="4" t="n"/>
      <c r="B41" s="5" t="n"/>
      <c r="C41" s="5" t="n"/>
      <c r="D41" s="5" t="n"/>
      <c r="E41" s="5" t="n"/>
      <c r="F41" s="6" t="n"/>
      <c r="G41" s="5" t="n"/>
      <c r="H41" s="5" t="n"/>
      <c r="I41" s="6" t="n"/>
      <c r="J41" s="6" t="n"/>
      <c r="K41" s="7" t="n"/>
      <c r="L41" s="5" t="n"/>
      <c r="M41" s="5" t="n"/>
      <c r="N41" s="8">
        <f>IF(A41="","",IF(OR(L41="Critique",M41="Probable"),"Élevé",IF(OR(L41="Élevé",M41="Possible"),"Moyen","Faible")))</f>
        <v/>
      </c>
      <c r="O41" s="5" t="n"/>
      <c r="P41" s="5" t="n"/>
      <c r="Q41" s="5" t="n"/>
      <c r="R41" s="9" t="n"/>
      <c r="S41" s="9" t="n"/>
      <c r="T41" s="10">
        <f>IF(A41="","",IFERROR(VLOOKUP(Q41,'Paramètres'!$A$2:$B$5,2,FALSE),0))</f>
        <v/>
      </c>
      <c r="U41" s="8">
        <f>IF(A41="","",IF(S41="","",IF(S41&lt;TODAY(),"Test dépassé",IF(S41&lt;=TODAY()+30,"Test à planifier","À jour"))))</f>
        <v/>
      </c>
      <c r="V41" s="5" t="n"/>
    </row>
    <row r="42" ht="42" customHeight="1">
      <c r="A42" s="4" t="n"/>
      <c r="B42" s="5" t="n"/>
      <c r="C42" s="5" t="n"/>
      <c r="D42" s="5" t="n"/>
      <c r="E42" s="5" t="n"/>
      <c r="F42" s="6" t="n"/>
      <c r="G42" s="5" t="n"/>
      <c r="H42" s="5" t="n"/>
      <c r="I42" s="6" t="n"/>
      <c r="J42" s="6" t="n"/>
      <c r="K42" s="7" t="n"/>
      <c r="L42" s="5" t="n"/>
      <c r="M42" s="5" t="n"/>
      <c r="N42" s="8">
        <f>IF(A42="","",IF(OR(L42="Critique",M42="Probable"),"Élevé",IF(OR(L42="Élevé",M42="Possible"),"Moyen","Faible")))</f>
        <v/>
      </c>
      <c r="O42" s="5" t="n"/>
      <c r="P42" s="5" t="n"/>
      <c r="Q42" s="5" t="n"/>
      <c r="R42" s="9" t="n"/>
      <c r="S42" s="9" t="n"/>
      <c r="T42" s="10">
        <f>IF(A42="","",IFERROR(VLOOKUP(Q42,'Paramètres'!$A$2:$B$5,2,FALSE),0))</f>
        <v/>
      </c>
      <c r="U42" s="8">
        <f>IF(A42="","",IF(S42="","",IF(S42&lt;TODAY(),"Test dépassé",IF(S42&lt;=TODAY()+30,"Test à planifier","À jour"))))</f>
        <v/>
      </c>
      <c r="V42" s="5" t="n"/>
    </row>
    <row r="43" ht="42" customHeight="1">
      <c r="A43" s="4" t="n"/>
      <c r="B43" s="5" t="n"/>
      <c r="C43" s="5" t="n"/>
      <c r="D43" s="5" t="n"/>
      <c r="E43" s="5" t="n"/>
      <c r="F43" s="6" t="n"/>
      <c r="G43" s="5" t="n"/>
      <c r="H43" s="5" t="n"/>
      <c r="I43" s="6" t="n"/>
      <c r="J43" s="6" t="n"/>
      <c r="K43" s="7" t="n"/>
      <c r="L43" s="5" t="n"/>
      <c r="M43" s="5" t="n"/>
      <c r="N43" s="8">
        <f>IF(A43="","",IF(OR(L43="Critique",M43="Probable"),"Élevé",IF(OR(L43="Élevé",M43="Possible"),"Moyen","Faible")))</f>
        <v/>
      </c>
      <c r="O43" s="5" t="n"/>
      <c r="P43" s="5" t="n"/>
      <c r="Q43" s="5" t="n"/>
      <c r="R43" s="9" t="n"/>
      <c r="S43" s="9" t="n"/>
      <c r="T43" s="10">
        <f>IF(A43="","",IFERROR(VLOOKUP(Q43,'Paramètres'!$A$2:$B$5,2,FALSE),0))</f>
        <v/>
      </c>
      <c r="U43" s="8">
        <f>IF(A43="","",IF(S43="","",IF(S43&lt;TODAY(),"Test dépassé",IF(S43&lt;=TODAY()+30,"Test à planifier","À jour"))))</f>
        <v/>
      </c>
      <c r="V43" s="5" t="n"/>
    </row>
    <row r="44" ht="42" customHeight="1">
      <c r="A44" s="4" t="n"/>
      <c r="B44" s="5" t="n"/>
      <c r="C44" s="5" t="n"/>
      <c r="D44" s="5" t="n"/>
      <c r="E44" s="5" t="n"/>
      <c r="F44" s="6" t="n"/>
      <c r="G44" s="5" t="n"/>
      <c r="H44" s="5" t="n"/>
      <c r="I44" s="6" t="n"/>
      <c r="J44" s="6" t="n"/>
      <c r="K44" s="7" t="n"/>
      <c r="L44" s="5" t="n"/>
      <c r="M44" s="5" t="n"/>
      <c r="N44" s="8">
        <f>IF(A44="","",IF(OR(L44="Critique",M44="Probable"),"Élevé",IF(OR(L44="Élevé",M44="Possible"),"Moyen","Faible")))</f>
        <v/>
      </c>
      <c r="O44" s="5" t="n"/>
      <c r="P44" s="5" t="n"/>
      <c r="Q44" s="5" t="n"/>
      <c r="R44" s="9" t="n"/>
      <c r="S44" s="9" t="n"/>
      <c r="T44" s="10">
        <f>IF(A44="","",IFERROR(VLOOKUP(Q44,'Paramètres'!$A$2:$B$5,2,FALSE),0))</f>
        <v/>
      </c>
      <c r="U44" s="8">
        <f>IF(A44="","",IF(S44="","",IF(S44&lt;TODAY(),"Test dépassé",IF(S44&lt;=TODAY()+30,"Test à planifier","À jour"))))</f>
        <v/>
      </c>
      <c r="V44" s="5" t="n"/>
    </row>
    <row r="45" ht="42" customHeight="1">
      <c r="A45" s="4" t="n"/>
      <c r="B45" s="5" t="n"/>
      <c r="C45" s="5" t="n"/>
      <c r="D45" s="5" t="n"/>
      <c r="E45" s="5" t="n"/>
      <c r="F45" s="6" t="n"/>
      <c r="G45" s="5" t="n"/>
      <c r="H45" s="5" t="n"/>
      <c r="I45" s="6" t="n"/>
      <c r="J45" s="6" t="n"/>
      <c r="K45" s="7" t="n"/>
      <c r="L45" s="5" t="n"/>
      <c r="M45" s="5" t="n"/>
      <c r="N45" s="8">
        <f>IF(A45="","",IF(OR(L45="Critique",M45="Probable"),"Élevé",IF(OR(L45="Élevé",M45="Possible"),"Moyen","Faible")))</f>
        <v/>
      </c>
      <c r="O45" s="5" t="n"/>
      <c r="P45" s="5" t="n"/>
      <c r="Q45" s="5" t="n"/>
      <c r="R45" s="9" t="n"/>
      <c r="S45" s="9" t="n"/>
      <c r="T45" s="10">
        <f>IF(A45="","",IFERROR(VLOOKUP(Q45,'Paramètres'!$A$2:$B$5,2,FALSE),0))</f>
        <v/>
      </c>
      <c r="U45" s="8">
        <f>IF(A45="","",IF(S45="","",IF(S45&lt;TODAY(),"Test dépassé",IF(S45&lt;=TODAY()+30,"Test à planifier","À jour"))))</f>
        <v/>
      </c>
      <c r="V45" s="5" t="n"/>
    </row>
    <row r="46" ht="42" customHeight="1">
      <c r="A46" s="4" t="n"/>
      <c r="B46" s="5" t="n"/>
      <c r="C46" s="5" t="n"/>
      <c r="D46" s="5" t="n"/>
      <c r="E46" s="5" t="n"/>
      <c r="F46" s="6" t="n"/>
      <c r="G46" s="5" t="n"/>
      <c r="H46" s="5" t="n"/>
      <c r="I46" s="6" t="n"/>
      <c r="J46" s="6" t="n"/>
      <c r="K46" s="7" t="n"/>
      <c r="L46" s="5" t="n"/>
      <c r="M46" s="5" t="n"/>
      <c r="N46" s="8">
        <f>IF(A46="","",IF(OR(L46="Critique",M46="Probable"),"Élevé",IF(OR(L46="Élevé",M46="Possible"),"Moyen","Faible")))</f>
        <v/>
      </c>
      <c r="O46" s="5" t="n"/>
      <c r="P46" s="5" t="n"/>
      <c r="Q46" s="5" t="n"/>
      <c r="R46" s="9" t="n"/>
      <c r="S46" s="9" t="n"/>
      <c r="T46" s="10">
        <f>IF(A46="","",IFERROR(VLOOKUP(Q46,'Paramètres'!$A$2:$B$5,2,FALSE),0))</f>
        <v/>
      </c>
      <c r="U46" s="8">
        <f>IF(A46="","",IF(S46="","",IF(S46&lt;TODAY(),"Test dépassé",IF(S46&lt;=TODAY()+30,"Test à planifier","À jour"))))</f>
        <v/>
      </c>
      <c r="V46" s="5" t="n"/>
    </row>
    <row r="47" ht="42" customHeight="1">
      <c r="A47" s="4" t="n"/>
      <c r="B47" s="5" t="n"/>
      <c r="C47" s="5" t="n"/>
      <c r="D47" s="5" t="n"/>
      <c r="E47" s="5" t="n"/>
      <c r="F47" s="6" t="n"/>
      <c r="G47" s="5" t="n"/>
      <c r="H47" s="5" t="n"/>
      <c r="I47" s="6" t="n"/>
      <c r="J47" s="6" t="n"/>
      <c r="K47" s="7" t="n"/>
      <c r="L47" s="5" t="n"/>
      <c r="M47" s="5" t="n"/>
      <c r="N47" s="8">
        <f>IF(A47="","",IF(OR(L47="Critique",M47="Probable"),"Élevé",IF(OR(L47="Élevé",M47="Possible"),"Moyen","Faible")))</f>
        <v/>
      </c>
      <c r="O47" s="5" t="n"/>
      <c r="P47" s="5" t="n"/>
      <c r="Q47" s="5" t="n"/>
      <c r="R47" s="9" t="n"/>
      <c r="S47" s="9" t="n"/>
      <c r="T47" s="10">
        <f>IF(A47="","",IFERROR(VLOOKUP(Q47,'Paramètres'!$A$2:$B$5,2,FALSE),0))</f>
        <v/>
      </c>
      <c r="U47" s="8">
        <f>IF(A47="","",IF(S47="","",IF(S47&lt;TODAY(),"Test dépassé",IF(S47&lt;=TODAY()+30,"Test à planifier","À jour"))))</f>
        <v/>
      </c>
      <c r="V47" s="5" t="n"/>
    </row>
    <row r="48" ht="42" customHeight="1">
      <c r="A48" s="4" t="n"/>
      <c r="B48" s="5" t="n"/>
      <c r="C48" s="5" t="n"/>
      <c r="D48" s="5" t="n"/>
      <c r="E48" s="5" t="n"/>
      <c r="F48" s="6" t="n"/>
      <c r="G48" s="5" t="n"/>
      <c r="H48" s="5" t="n"/>
      <c r="I48" s="6" t="n"/>
      <c r="J48" s="6" t="n"/>
      <c r="K48" s="7" t="n"/>
      <c r="L48" s="5" t="n"/>
      <c r="M48" s="5" t="n"/>
      <c r="N48" s="8">
        <f>IF(A48="","",IF(OR(L48="Critique",M48="Probable"),"Élevé",IF(OR(L48="Élevé",M48="Possible"),"Moyen","Faible")))</f>
        <v/>
      </c>
      <c r="O48" s="5" t="n"/>
      <c r="P48" s="5" t="n"/>
      <c r="Q48" s="5" t="n"/>
      <c r="R48" s="9" t="n"/>
      <c r="S48" s="9" t="n"/>
      <c r="T48" s="10">
        <f>IF(A48="","",IFERROR(VLOOKUP(Q48,'Paramètres'!$A$2:$B$5,2,FALSE),0))</f>
        <v/>
      </c>
      <c r="U48" s="8">
        <f>IF(A48="","",IF(S48="","",IF(S48&lt;TODAY(),"Test dépassé",IF(S48&lt;=TODAY()+30,"Test à planifier","À jour"))))</f>
        <v/>
      </c>
      <c r="V48" s="5" t="n"/>
    </row>
    <row r="49" ht="42" customHeight="1">
      <c r="A49" s="4" t="n"/>
      <c r="B49" s="5" t="n"/>
      <c r="C49" s="5" t="n"/>
      <c r="D49" s="5" t="n"/>
      <c r="E49" s="5" t="n"/>
      <c r="F49" s="6" t="n"/>
      <c r="G49" s="5" t="n"/>
      <c r="H49" s="5" t="n"/>
      <c r="I49" s="6" t="n"/>
      <c r="J49" s="6" t="n"/>
      <c r="K49" s="7" t="n"/>
      <c r="L49" s="5" t="n"/>
      <c r="M49" s="5" t="n"/>
      <c r="N49" s="8">
        <f>IF(A49="","",IF(OR(L49="Critique",M49="Probable"),"Élevé",IF(OR(L49="Élevé",M49="Possible"),"Moyen","Faible")))</f>
        <v/>
      </c>
      <c r="O49" s="5" t="n"/>
      <c r="P49" s="5" t="n"/>
      <c r="Q49" s="5" t="n"/>
      <c r="R49" s="9" t="n"/>
      <c r="S49" s="9" t="n"/>
      <c r="T49" s="10">
        <f>IF(A49="","",IFERROR(VLOOKUP(Q49,'Paramètres'!$A$2:$B$5,2,FALSE),0))</f>
        <v/>
      </c>
      <c r="U49" s="8">
        <f>IF(A49="","",IF(S49="","",IF(S49&lt;TODAY(),"Test dépassé",IF(S49&lt;=TODAY()+30,"Test à planifier","À jour"))))</f>
        <v/>
      </c>
      <c r="V49" s="5" t="n"/>
    </row>
    <row r="50" ht="42" customHeight="1">
      <c r="A50" s="4" t="n"/>
      <c r="B50" s="5" t="n"/>
      <c r="C50" s="5" t="n"/>
      <c r="D50" s="5" t="n"/>
      <c r="E50" s="5" t="n"/>
      <c r="F50" s="6" t="n"/>
      <c r="G50" s="5" t="n"/>
      <c r="H50" s="5" t="n"/>
      <c r="I50" s="6" t="n"/>
      <c r="J50" s="6" t="n"/>
      <c r="K50" s="7" t="n"/>
      <c r="L50" s="5" t="n"/>
      <c r="M50" s="5" t="n"/>
      <c r="N50" s="8">
        <f>IF(A50="","",IF(OR(L50="Critique",M50="Probable"),"Élevé",IF(OR(L50="Élevé",M50="Possible"),"Moyen","Faible")))</f>
        <v/>
      </c>
      <c r="O50" s="5" t="n"/>
      <c r="P50" s="5" t="n"/>
      <c r="Q50" s="5" t="n"/>
      <c r="R50" s="9" t="n"/>
      <c r="S50" s="9" t="n"/>
      <c r="T50" s="10">
        <f>IF(A50="","",IFERROR(VLOOKUP(Q50,'Paramètres'!$A$2:$B$5,2,FALSE),0))</f>
        <v/>
      </c>
      <c r="U50" s="8">
        <f>IF(A50="","",IF(S50="","",IF(S50&lt;TODAY(),"Test dépassé",IF(S50&lt;=TODAY()+30,"Test à planifier","À jour"))))</f>
        <v/>
      </c>
      <c r="V50" s="5" t="n"/>
    </row>
    <row r="51" ht="42" customHeight="1">
      <c r="A51" s="4" t="n"/>
      <c r="B51" s="5" t="n"/>
      <c r="C51" s="5" t="n"/>
      <c r="D51" s="5" t="n"/>
      <c r="E51" s="5" t="n"/>
      <c r="F51" s="6" t="n"/>
      <c r="G51" s="5" t="n"/>
      <c r="H51" s="5" t="n"/>
      <c r="I51" s="6" t="n"/>
      <c r="J51" s="6" t="n"/>
      <c r="K51" s="7" t="n"/>
      <c r="L51" s="5" t="n"/>
      <c r="M51" s="5" t="n"/>
      <c r="N51" s="8">
        <f>IF(A51="","",IF(OR(L51="Critique",M51="Probable"),"Élevé",IF(OR(L51="Élevé",M51="Possible"),"Moyen","Faible")))</f>
        <v/>
      </c>
      <c r="O51" s="5" t="n"/>
      <c r="P51" s="5" t="n"/>
      <c r="Q51" s="5" t="n"/>
      <c r="R51" s="9" t="n"/>
      <c r="S51" s="9" t="n"/>
      <c r="T51" s="10">
        <f>IF(A51="","",IFERROR(VLOOKUP(Q51,'Paramètres'!$A$2:$B$5,2,FALSE),0))</f>
        <v/>
      </c>
      <c r="U51" s="8">
        <f>IF(A51="","",IF(S51="","",IF(S51&lt;TODAY(),"Test dépassé",IF(S51&lt;=TODAY()+30,"Test à planifier","À jour"))))</f>
        <v/>
      </c>
      <c r="V51" s="5" t="n"/>
    </row>
    <row r="52" ht="42" customHeight="1">
      <c r="A52" s="4" t="n"/>
      <c r="B52" s="5" t="n"/>
      <c r="C52" s="5" t="n"/>
      <c r="D52" s="5" t="n"/>
      <c r="E52" s="5" t="n"/>
      <c r="F52" s="6" t="n"/>
      <c r="G52" s="5" t="n"/>
      <c r="H52" s="5" t="n"/>
      <c r="I52" s="6" t="n"/>
      <c r="J52" s="6" t="n"/>
      <c r="K52" s="7" t="n"/>
      <c r="L52" s="5" t="n"/>
      <c r="M52" s="5" t="n"/>
      <c r="N52" s="8">
        <f>IF(A52="","",IF(OR(L52="Critique",M52="Probable"),"Élevé",IF(OR(L52="Élevé",M52="Possible"),"Moyen","Faible")))</f>
        <v/>
      </c>
      <c r="O52" s="5" t="n"/>
      <c r="P52" s="5" t="n"/>
      <c r="Q52" s="5" t="n"/>
      <c r="R52" s="9" t="n"/>
      <c r="S52" s="9" t="n"/>
      <c r="T52" s="10">
        <f>IF(A52="","",IFERROR(VLOOKUP(Q52,'Paramètres'!$A$2:$B$5,2,FALSE),0))</f>
        <v/>
      </c>
      <c r="U52" s="8">
        <f>IF(A52="","",IF(S52="","",IF(S52&lt;TODAY(),"Test dépassé",IF(S52&lt;=TODAY()+30,"Test à planifier","À jour"))))</f>
        <v/>
      </c>
      <c r="V52" s="5" t="n"/>
    </row>
    <row r="53" ht="42" customHeight="1">
      <c r="A53" s="4" t="n"/>
      <c r="B53" s="5" t="n"/>
      <c r="C53" s="5" t="n"/>
      <c r="D53" s="5" t="n"/>
      <c r="E53" s="5" t="n"/>
      <c r="F53" s="6" t="n"/>
      <c r="G53" s="5" t="n"/>
      <c r="H53" s="5" t="n"/>
      <c r="I53" s="6" t="n"/>
      <c r="J53" s="6" t="n"/>
      <c r="K53" s="7" t="n"/>
      <c r="L53" s="5" t="n"/>
      <c r="M53" s="5" t="n"/>
      <c r="N53" s="8">
        <f>IF(A53="","",IF(OR(L53="Critique",M53="Probable"),"Élevé",IF(OR(L53="Élevé",M53="Possible"),"Moyen","Faible")))</f>
        <v/>
      </c>
      <c r="O53" s="5" t="n"/>
      <c r="P53" s="5" t="n"/>
      <c r="Q53" s="5" t="n"/>
      <c r="R53" s="9" t="n"/>
      <c r="S53" s="9" t="n"/>
      <c r="T53" s="10">
        <f>IF(A53="","",IFERROR(VLOOKUP(Q53,'Paramètres'!$A$2:$B$5,2,FALSE),0))</f>
        <v/>
      </c>
      <c r="U53" s="8">
        <f>IF(A53="","",IF(S53="","",IF(S53&lt;TODAY(),"Test dépassé",IF(S53&lt;=TODAY()+30,"Test à planifier","À jour"))))</f>
        <v/>
      </c>
      <c r="V53" s="5" t="n"/>
    </row>
    <row r="54" ht="42" customHeight="1">
      <c r="A54" s="4" t="n"/>
      <c r="B54" s="5" t="n"/>
      <c r="C54" s="5" t="n"/>
      <c r="D54" s="5" t="n"/>
      <c r="E54" s="5" t="n"/>
      <c r="F54" s="6" t="n"/>
      <c r="G54" s="5" t="n"/>
      <c r="H54" s="5" t="n"/>
      <c r="I54" s="6" t="n"/>
      <c r="J54" s="6" t="n"/>
      <c r="K54" s="7" t="n"/>
      <c r="L54" s="5" t="n"/>
      <c r="M54" s="5" t="n"/>
      <c r="N54" s="8">
        <f>IF(A54="","",IF(OR(L54="Critique",M54="Probable"),"Élevé",IF(OR(L54="Élevé",M54="Possible"),"Moyen","Faible")))</f>
        <v/>
      </c>
      <c r="O54" s="5" t="n"/>
      <c r="P54" s="5" t="n"/>
      <c r="Q54" s="5" t="n"/>
      <c r="R54" s="9" t="n"/>
      <c r="S54" s="9" t="n"/>
      <c r="T54" s="10">
        <f>IF(A54="","",IFERROR(VLOOKUP(Q54,'Paramètres'!$A$2:$B$5,2,FALSE),0))</f>
        <v/>
      </c>
      <c r="U54" s="8">
        <f>IF(A54="","",IF(S54="","",IF(S54&lt;TODAY(),"Test dépassé",IF(S54&lt;=TODAY()+30,"Test à planifier","À jour"))))</f>
        <v/>
      </c>
      <c r="V54" s="5" t="n"/>
    </row>
    <row r="55" ht="42" customHeight="1">
      <c r="A55" s="4" t="n"/>
      <c r="B55" s="5" t="n"/>
      <c r="C55" s="5" t="n"/>
      <c r="D55" s="5" t="n"/>
      <c r="E55" s="5" t="n"/>
      <c r="F55" s="6" t="n"/>
      <c r="G55" s="5" t="n"/>
      <c r="H55" s="5" t="n"/>
      <c r="I55" s="6" t="n"/>
      <c r="J55" s="6" t="n"/>
      <c r="K55" s="7" t="n"/>
      <c r="L55" s="5" t="n"/>
      <c r="M55" s="5" t="n"/>
      <c r="N55" s="8">
        <f>IF(A55="","",IF(OR(L55="Critique",M55="Probable"),"Élevé",IF(OR(L55="Élevé",M55="Possible"),"Moyen","Faible")))</f>
        <v/>
      </c>
      <c r="O55" s="5" t="n"/>
      <c r="P55" s="5" t="n"/>
      <c r="Q55" s="5" t="n"/>
      <c r="R55" s="9" t="n"/>
      <c r="S55" s="9" t="n"/>
      <c r="T55" s="10">
        <f>IF(A55="","",IFERROR(VLOOKUP(Q55,'Paramètres'!$A$2:$B$5,2,FALSE),0))</f>
        <v/>
      </c>
      <c r="U55" s="8">
        <f>IF(A55="","",IF(S55="","",IF(S55&lt;TODAY(),"Test dépassé",IF(S55&lt;=TODAY()+30,"Test à planifier","À jour"))))</f>
        <v/>
      </c>
      <c r="V55" s="5" t="n"/>
    </row>
    <row r="56" ht="42" customHeight="1">
      <c r="A56" s="4" t="n"/>
      <c r="B56" s="5" t="n"/>
      <c r="C56" s="5" t="n"/>
      <c r="D56" s="5" t="n"/>
      <c r="E56" s="5" t="n"/>
      <c r="F56" s="6" t="n"/>
      <c r="G56" s="5" t="n"/>
      <c r="H56" s="5" t="n"/>
      <c r="I56" s="6" t="n"/>
      <c r="J56" s="6" t="n"/>
      <c r="K56" s="7" t="n"/>
      <c r="L56" s="5" t="n"/>
      <c r="M56" s="5" t="n"/>
      <c r="N56" s="8">
        <f>IF(A56="","",IF(OR(L56="Critique",M56="Probable"),"Élevé",IF(OR(L56="Élevé",M56="Possible"),"Moyen","Faible")))</f>
        <v/>
      </c>
      <c r="O56" s="5" t="n"/>
      <c r="P56" s="5" t="n"/>
      <c r="Q56" s="5" t="n"/>
      <c r="R56" s="9" t="n"/>
      <c r="S56" s="9" t="n"/>
      <c r="T56" s="10">
        <f>IF(A56="","",IFERROR(VLOOKUP(Q56,'Paramètres'!$A$2:$B$5,2,FALSE),0))</f>
        <v/>
      </c>
      <c r="U56" s="8">
        <f>IF(A56="","",IF(S56="","",IF(S56&lt;TODAY(),"Test dépassé",IF(S56&lt;=TODAY()+30,"Test à planifier","À jour"))))</f>
        <v/>
      </c>
      <c r="V56" s="5" t="n"/>
    </row>
    <row r="57" ht="42" customHeight="1">
      <c r="A57" s="4" t="n"/>
      <c r="B57" s="5" t="n"/>
      <c r="C57" s="5" t="n"/>
      <c r="D57" s="5" t="n"/>
      <c r="E57" s="5" t="n"/>
      <c r="F57" s="6" t="n"/>
      <c r="G57" s="5" t="n"/>
      <c r="H57" s="5" t="n"/>
      <c r="I57" s="6" t="n"/>
      <c r="J57" s="6" t="n"/>
      <c r="K57" s="7" t="n"/>
      <c r="L57" s="5" t="n"/>
      <c r="M57" s="5" t="n"/>
      <c r="N57" s="8">
        <f>IF(A57="","",IF(OR(L57="Critique",M57="Probable"),"Élevé",IF(OR(L57="Élevé",M57="Possible"),"Moyen","Faible")))</f>
        <v/>
      </c>
      <c r="O57" s="5" t="n"/>
      <c r="P57" s="5" t="n"/>
      <c r="Q57" s="5" t="n"/>
      <c r="R57" s="9" t="n"/>
      <c r="S57" s="9" t="n"/>
      <c r="T57" s="10">
        <f>IF(A57="","",IFERROR(VLOOKUP(Q57,'Paramètres'!$A$2:$B$5,2,FALSE),0))</f>
        <v/>
      </c>
      <c r="U57" s="8">
        <f>IF(A57="","",IF(S57="","",IF(S57&lt;TODAY(),"Test dépassé",IF(S57&lt;=TODAY()+30,"Test à planifier","À jour"))))</f>
        <v/>
      </c>
      <c r="V57" s="5" t="n"/>
    </row>
    <row r="58" ht="42" customHeight="1">
      <c r="A58" s="4" t="n"/>
      <c r="B58" s="5" t="n"/>
      <c r="C58" s="5" t="n"/>
      <c r="D58" s="5" t="n"/>
      <c r="E58" s="5" t="n"/>
      <c r="F58" s="6" t="n"/>
      <c r="G58" s="5" t="n"/>
      <c r="H58" s="5" t="n"/>
      <c r="I58" s="6" t="n"/>
      <c r="J58" s="6" t="n"/>
      <c r="K58" s="7" t="n"/>
      <c r="L58" s="5" t="n"/>
      <c r="M58" s="5" t="n"/>
      <c r="N58" s="8">
        <f>IF(A58="","",IF(OR(L58="Critique",M58="Probable"),"Élevé",IF(OR(L58="Élevé",M58="Possible"),"Moyen","Faible")))</f>
        <v/>
      </c>
      <c r="O58" s="5" t="n"/>
      <c r="P58" s="5" t="n"/>
      <c r="Q58" s="5" t="n"/>
      <c r="R58" s="9" t="n"/>
      <c r="S58" s="9" t="n"/>
      <c r="T58" s="10">
        <f>IF(A58="","",IFERROR(VLOOKUP(Q58,'Paramètres'!$A$2:$B$5,2,FALSE),0))</f>
        <v/>
      </c>
      <c r="U58" s="8">
        <f>IF(A58="","",IF(S58="","",IF(S58&lt;TODAY(),"Test dépassé",IF(S58&lt;=TODAY()+30,"Test à planifier","À jour"))))</f>
        <v/>
      </c>
      <c r="V58" s="5" t="n"/>
    </row>
    <row r="59" ht="42" customHeight="1">
      <c r="A59" s="4" t="n"/>
      <c r="B59" s="5" t="n"/>
      <c r="C59" s="5" t="n"/>
      <c r="D59" s="5" t="n"/>
      <c r="E59" s="5" t="n"/>
      <c r="F59" s="6" t="n"/>
      <c r="G59" s="5" t="n"/>
      <c r="H59" s="5" t="n"/>
      <c r="I59" s="6" t="n"/>
      <c r="J59" s="6" t="n"/>
      <c r="K59" s="7" t="n"/>
      <c r="L59" s="5" t="n"/>
      <c r="M59" s="5" t="n"/>
      <c r="N59" s="8">
        <f>IF(A59="","",IF(OR(L59="Critique",M59="Probable"),"Élevé",IF(OR(L59="Élevé",M59="Possible"),"Moyen","Faible")))</f>
        <v/>
      </c>
      <c r="O59" s="5" t="n"/>
      <c r="P59" s="5" t="n"/>
      <c r="Q59" s="5" t="n"/>
      <c r="R59" s="9" t="n"/>
      <c r="S59" s="9" t="n"/>
      <c r="T59" s="10">
        <f>IF(A59="","",IFERROR(VLOOKUP(Q59,'Paramètres'!$A$2:$B$5,2,FALSE),0))</f>
        <v/>
      </c>
      <c r="U59" s="8">
        <f>IF(A59="","",IF(S59="","",IF(S59&lt;TODAY(),"Test dépassé",IF(S59&lt;=TODAY()+30,"Test à planifier","À jour"))))</f>
        <v/>
      </c>
      <c r="V59" s="5" t="n"/>
    </row>
    <row r="60" ht="42" customHeight="1">
      <c r="A60" s="4" t="n"/>
      <c r="B60" s="5" t="n"/>
      <c r="C60" s="5" t="n"/>
      <c r="D60" s="5" t="n"/>
      <c r="E60" s="5" t="n"/>
      <c r="F60" s="6" t="n"/>
      <c r="G60" s="5" t="n"/>
      <c r="H60" s="5" t="n"/>
      <c r="I60" s="6" t="n"/>
      <c r="J60" s="6" t="n"/>
      <c r="K60" s="7" t="n"/>
      <c r="L60" s="5" t="n"/>
      <c r="M60" s="5" t="n"/>
      <c r="N60" s="8">
        <f>IF(A60="","",IF(OR(L60="Critique",M60="Probable"),"Élevé",IF(OR(L60="Élevé",M60="Possible"),"Moyen","Faible")))</f>
        <v/>
      </c>
      <c r="O60" s="5" t="n"/>
      <c r="P60" s="5" t="n"/>
      <c r="Q60" s="5" t="n"/>
      <c r="R60" s="9" t="n"/>
      <c r="S60" s="9" t="n"/>
      <c r="T60" s="10">
        <f>IF(A60="","",IFERROR(VLOOKUP(Q60,'Paramètres'!$A$2:$B$5,2,FALSE),0))</f>
        <v/>
      </c>
      <c r="U60" s="8">
        <f>IF(A60="","",IF(S60="","",IF(S60&lt;TODAY(),"Test dépassé",IF(S60&lt;=TODAY()+30,"Test à planifier","À jour"))))</f>
        <v/>
      </c>
      <c r="V60" s="5" t="n"/>
    </row>
    <row r="61" ht="42" customHeight="1">
      <c r="A61" s="4" t="n"/>
      <c r="B61" s="5" t="n"/>
      <c r="C61" s="5" t="n"/>
      <c r="D61" s="5" t="n"/>
      <c r="E61" s="5" t="n"/>
      <c r="F61" s="6" t="n"/>
      <c r="G61" s="5" t="n"/>
      <c r="H61" s="5" t="n"/>
      <c r="I61" s="6" t="n"/>
      <c r="J61" s="6" t="n"/>
      <c r="K61" s="7" t="n"/>
      <c r="L61" s="5" t="n"/>
      <c r="M61" s="5" t="n"/>
      <c r="N61" s="8">
        <f>IF(A61="","",IF(OR(L61="Critique",M61="Probable"),"Élevé",IF(OR(L61="Élevé",M61="Possible"),"Moyen","Faible")))</f>
        <v/>
      </c>
      <c r="O61" s="5" t="n"/>
      <c r="P61" s="5" t="n"/>
      <c r="Q61" s="5" t="n"/>
      <c r="R61" s="9" t="n"/>
      <c r="S61" s="9" t="n"/>
      <c r="T61" s="10">
        <f>IF(A61="","",IFERROR(VLOOKUP(Q61,'Paramètres'!$A$2:$B$5,2,FALSE),0))</f>
        <v/>
      </c>
      <c r="U61" s="8">
        <f>IF(A61="","",IF(S61="","",IF(S61&lt;TODAY(),"Test dépassé",IF(S61&lt;=TODAY()+30,"Test à planifier","À jour"))))</f>
        <v/>
      </c>
      <c r="V61" s="5" t="n"/>
    </row>
    <row r="62" ht="42" customHeight="1">
      <c r="A62" s="4" t="n"/>
      <c r="B62" s="5" t="n"/>
      <c r="C62" s="5" t="n"/>
      <c r="D62" s="5" t="n"/>
      <c r="E62" s="5" t="n"/>
      <c r="F62" s="6" t="n"/>
      <c r="G62" s="5" t="n"/>
      <c r="H62" s="5" t="n"/>
      <c r="I62" s="6" t="n"/>
      <c r="J62" s="6" t="n"/>
      <c r="K62" s="7" t="n"/>
      <c r="L62" s="5" t="n"/>
      <c r="M62" s="5" t="n"/>
      <c r="N62" s="8">
        <f>IF(A62="","",IF(OR(L62="Critique",M62="Probable"),"Élevé",IF(OR(L62="Élevé",M62="Possible"),"Moyen","Faible")))</f>
        <v/>
      </c>
      <c r="O62" s="5" t="n"/>
      <c r="P62" s="5" t="n"/>
      <c r="Q62" s="5" t="n"/>
      <c r="R62" s="9" t="n"/>
      <c r="S62" s="9" t="n"/>
      <c r="T62" s="10">
        <f>IF(A62="","",IFERROR(VLOOKUP(Q62,'Paramètres'!$A$2:$B$5,2,FALSE),0))</f>
        <v/>
      </c>
      <c r="U62" s="8">
        <f>IF(A62="","",IF(S62="","",IF(S62&lt;TODAY(),"Test dépassé",IF(S62&lt;=TODAY()+30,"Test à planifier","À jour"))))</f>
        <v/>
      </c>
      <c r="V62" s="5" t="n"/>
    </row>
    <row r="63" ht="42" customHeight="1">
      <c r="A63" s="4" t="n"/>
      <c r="B63" s="5" t="n"/>
      <c r="C63" s="5" t="n"/>
      <c r="D63" s="5" t="n"/>
      <c r="E63" s="5" t="n"/>
      <c r="F63" s="6" t="n"/>
      <c r="G63" s="5" t="n"/>
      <c r="H63" s="5" t="n"/>
      <c r="I63" s="6" t="n"/>
      <c r="J63" s="6" t="n"/>
      <c r="K63" s="7" t="n"/>
      <c r="L63" s="5" t="n"/>
      <c r="M63" s="5" t="n"/>
      <c r="N63" s="8">
        <f>IF(A63="","",IF(OR(L63="Critique",M63="Probable"),"Élevé",IF(OR(L63="Élevé",M63="Possible"),"Moyen","Faible")))</f>
        <v/>
      </c>
      <c r="O63" s="5" t="n"/>
      <c r="P63" s="5" t="n"/>
      <c r="Q63" s="5" t="n"/>
      <c r="R63" s="9" t="n"/>
      <c r="S63" s="9" t="n"/>
      <c r="T63" s="10">
        <f>IF(A63="","",IFERROR(VLOOKUP(Q63,'Paramètres'!$A$2:$B$5,2,FALSE),0))</f>
        <v/>
      </c>
      <c r="U63" s="8">
        <f>IF(A63="","",IF(S63="","",IF(S63&lt;TODAY(),"Test dépassé",IF(S63&lt;=TODAY()+30,"Test à planifier","À jour"))))</f>
        <v/>
      </c>
      <c r="V63" s="5" t="n"/>
    </row>
    <row r="64" ht="42" customHeight="1">
      <c r="A64" s="4" t="n"/>
      <c r="B64" s="5" t="n"/>
      <c r="C64" s="5" t="n"/>
      <c r="D64" s="5" t="n"/>
      <c r="E64" s="5" t="n"/>
      <c r="F64" s="6" t="n"/>
      <c r="G64" s="5" t="n"/>
      <c r="H64" s="5" t="n"/>
      <c r="I64" s="6" t="n"/>
      <c r="J64" s="6" t="n"/>
      <c r="K64" s="7" t="n"/>
      <c r="L64" s="5" t="n"/>
      <c r="M64" s="5" t="n"/>
      <c r="N64" s="8">
        <f>IF(A64="","",IF(OR(L64="Critique",M64="Probable"),"Élevé",IF(OR(L64="Élevé",M64="Possible"),"Moyen","Faible")))</f>
        <v/>
      </c>
      <c r="O64" s="5" t="n"/>
      <c r="P64" s="5" t="n"/>
      <c r="Q64" s="5" t="n"/>
      <c r="R64" s="9" t="n"/>
      <c r="S64" s="9" t="n"/>
      <c r="T64" s="10">
        <f>IF(A64="","",IFERROR(VLOOKUP(Q64,'Paramètres'!$A$2:$B$5,2,FALSE),0))</f>
        <v/>
      </c>
      <c r="U64" s="8">
        <f>IF(A64="","",IF(S64="","",IF(S64&lt;TODAY(),"Test dépassé",IF(S64&lt;=TODAY()+30,"Test à planifier","À jour"))))</f>
        <v/>
      </c>
      <c r="V64" s="5" t="n"/>
    </row>
    <row r="65" ht="42" customHeight="1">
      <c r="A65" s="4" t="n"/>
      <c r="B65" s="5" t="n"/>
      <c r="C65" s="5" t="n"/>
      <c r="D65" s="5" t="n"/>
      <c r="E65" s="5" t="n"/>
      <c r="F65" s="6" t="n"/>
      <c r="G65" s="5" t="n"/>
      <c r="H65" s="5" t="n"/>
      <c r="I65" s="6" t="n"/>
      <c r="J65" s="6" t="n"/>
      <c r="K65" s="7" t="n"/>
      <c r="L65" s="5" t="n"/>
      <c r="M65" s="5" t="n"/>
      <c r="N65" s="8">
        <f>IF(A65="","",IF(OR(L65="Critique",M65="Probable"),"Élevé",IF(OR(L65="Élevé",M65="Possible"),"Moyen","Faible")))</f>
        <v/>
      </c>
      <c r="O65" s="5" t="n"/>
      <c r="P65" s="5" t="n"/>
      <c r="Q65" s="5" t="n"/>
      <c r="R65" s="9" t="n"/>
      <c r="S65" s="9" t="n"/>
      <c r="T65" s="10">
        <f>IF(A65="","",IFERROR(VLOOKUP(Q65,'Paramètres'!$A$2:$B$5,2,FALSE),0))</f>
        <v/>
      </c>
      <c r="U65" s="8">
        <f>IF(A65="","",IF(S65="","",IF(S65&lt;TODAY(),"Test dépassé",IF(S65&lt;=TODAY()+30,"Test à planifier","À jour"))))</f>
        <v/>
      </c>
      <c r="V65" s="5" t="n"/>
    </row>
    <row r="66" ht="42" customHeight="1">
      <c r="A66" s="4" t="n"/>
      <c r="B66" s="5" t="n"/>
      <c r="C66" s="5" t="n"/>
      <c r="D66" s="5" t="n"/>
      <c r="E66" s="5" t="n"/>
      <c r="F66" s="6" t="n"/>
      <c r="G66" s="5" t="n"/>
      <c r="H66" s="5" t="n"/>
      <c r="I66" s="6" t="n"/>
      <c r="J66" s="6" t="n"/>
      <c r="K66" s="7" t="n"/>
      <c r="L66" s="5" t="n"/>
      <c r="M66" s="5" t="n"/>
      <c r="N66" s="8">
        <f>IF(A66="","",IF(OR(L66="Critique",M66="Probable"),"Élevé",IF(OR(L66="Élevé",M66="Possible"),"Moyen","Faible")))</f>
        <v/>
      </c>
      <c r="O66" s="5" t="n"/>
      <c r="P66" s="5" t="n"/>
      <c r="Q66" s="5" t="n"/>
      <c r="R66" s="9" t="n"/>
      <c r="S66" s="9" t="n"/>
      <c r="T66" s="10">
        <f>IF(A66="","",IFERROR(VLOOKUP(Q66,'Paramètres'!$A$2:$B$5,2,FALSE),0))</f>
        <v/>
      </c>
      <c r="U66" s="8">
        <f>IF(A66="","",IF(S66="","",IF(S66&lt;TODAY(),"Test dépassé",IF(S66&lt;=TODAY()+30,"Test à planifier","À jour"))))</f>
        <v/>
      </c>
      <c r="V66" s="5" t="n"/>
    </row>
    <row r="67" ht="42" customHeight="1">
      <c r="A67" s="4" t="n"/>
      <c r="B67" s="5" t="n"/>
      <c r="C67" s="5" t="n"/>
      <c r="D67" s="5" t="n"/>
      <c r="E67" s="5" t="n"/>
      <c r="F67" s="6" t="n"/>
      <c r="G67" s="5" t="n"/>
      <c r="H67" s="5" t="n"/>
      <c r="I67" s="6" t="n"/>
      <c r="J67" s="6" t="n"/>
      <c r="K67" s="7" t="n"/>
      <c r="L67" s="5" t="n"/>
      <c r="M67" s="5" t="n"/>
      <c r="N67" s="8">
        <f>IF(A67="","",IF(OR(L67="Critique",M67="Probable"),"Élevé",IF(OR(L67="Élevé",M67="Possible"),"Moyen","Faible")))</f>
        <v/>
      </c>
      <c r="O67" s="5" t="n"/>
      <c r="P67" s="5" t="n"/>
      <c r="Q67" s="5" t="n"/>
      <c r="R67" s="9" t="n"/>
      <c r="S67" s="9" t="n"/>
      <c r="T67" s="10">
        <f>IF(A67="","",IFERROR(VLOOKUP(Q67,'Paramètres'!$A$2:$B$5,2,FALSE),0))</f>
        <v/>
      </c>
      <c r="U67" s="8">
        <f>IF(A67="","",IF(S67="","",IF(S67&lt;TODAY(),"Test dépassé",IF(S67&lt;=TODAY()+30,"Test à planifier","À jour"))))</f>
        <v/>
      </c>
      <c r="V67" s="5" t="n"/>
    </row>
    <row r="68" ht="42" customHeight="1">
      <c r="A68" s="4" t="n"/>
      <c r="B68" s="5" t="n"/>
      <c r="C68" s="5" t="n"/>
      <c r="D68" s="5" t="n"/>
      <c r="E68" s="5" t="n"/>
      <c r="F68" s="6" t="n"/>
      <c r="G68" s="5" t="n"/>
      <c r="H68" s="5" t="n"/>
      <c r="I68" s="6" t="n"/>
      <c r="J68" s="6" t="n"/>
      <c r="K68" s="7" t="n"/>
      <c r="L68" s="5" t="n"/>
      <c r="M68" s="5" t="n"/>
      <c r="N68" s="8">
        <f>IF(A68="","",IF(OR(L68="Critique",M68="Probable"),"Élevé",IF(OR(L68="Élevé",M68="Possible"),"Moyen","Faible")))</f>
        <v/>
      </c>
      <c r="O68" s="5" t="n"/>
      <c r="P68" s="5" t="n"/>
      <c r="Q68" s="5" t="n"/>
      <c r="R68" s="9" t="n"/>
      <c r="S68" s="9" t="n"/>
      <c r="T68" s="10">
        <f>IF(A68="","",IFERROR(VLOOKUP(Q68,'Paramètres'!$A$2:$B$5,2,FALSE),0))</f>
        <v/>
      </c>
      <c r="U68" s="8">
        <f>IF(A68="","",IF(S68="","",IF(S68&lt;TODAY(),"Test dépassé",IF(S68&lt;=TODAY()+30,"Test à planifier","À jour"))))</f>
        <v/>
      </c>
      <c r="V68" s="5" t="n"/>
    </row>
    <row r="69" ht="42" customHeight="1">
      <c r="A69" s="4" t="n"/>
      <c r="B69" s="5" t="n"/>
      <c r="C69" s="5" t="n"/>
      <c r="D69" s="5" t="n"/>
      <c r="E69" s="5" t="n"/>
      <c r="F69" s="6" t="n"/>
      <c r="G69" s="5" t="n"/>
      <c r="H69" s="5" t="n"/>
      <c r="I69" s="6" t="n"/>
      <c r="J69" s="6" t="n"/>
      <c r="K69" s="7" t="n"/>
      <c r="L69" s="5" t="n"/>
      <c r="M69" s="5" t="n"/>
      <c r="N69" s="8">
        <f>IF(A69="","",IF(OR(L69="Critique",M69="Probable"),"Élevé",IF(OR(L69="Élevé",M69="Possible"),"Moyen","Faible")))</f>
        <v/>
      </c>
      <c r="O69" s="5" t="n"/>
      <c r="P69" s="5" t="n"/>
      <c r="Q69" s="5" t="n"/>
      <c r="R69" s="9" t="n"/>
      <c r="S69" s="9" t="n"/>
      <c r="T69" s="10">
        <f>IF(A69="","",IFERROR(VLOOKUP(Q69,'Paramètres'!$A$2:$B$5,2,FALSE),0))</f>
        <v/>
      </c>
      <c r="U69" s="8">
        <f>IF(A69="","",IF(S69="","",IF(S69&lt;TODAY(),"Test dépassé",IF(S69&lt;=TODAY()+30,"Test à planifier","À jour"))))</f>
        <v/>
      </c>
      <c r="V69" s="5" t="n"/>
    </row>
    <row r="70" ht="42" customHeight="1">
      <c r="A70" s="4" t="n"/>
      <c r="B70" s="5" t="n"/>
      <c r="C70" s="5" t="n"/>
      <c r="D70" s="5" t="n"/>
      <c r="E70" s="5" t="n"/>
      <c r="F70" s="6" t="n"/>
      <c r="G70" s="5" t="n"/>
      <c r="H70" s="5" t="n"/>
      <c r="I70" s="6" t="n"/>
      <c r="J70" s="6" t="n"/>
      <c r="K70" s="7" t="n"/>
      <c r="L70" s="5" t="n"/>
      <c r="M70" s="5" t="n"/>
      <c r="N70" s="8">
        <f>IF(A70="","",IF(OR(L70="Critique",M70="Probable"),"Élevé",IF(OR(L70="Élevé",M70="Possible"),"Moyen","Faible")))</f>
        <v/>
      </c>
      <c r="O70" s="5" t="n"/>
      <c r="P70" s="5" t="n"/>
      <c r="Q70" s="5" t="n"/>
      <c r="R70" s="9" t="n"/>
      <c r="S70" s="9" t="n"/>
      <c r="T70" s="10">
        <f>IF(A70="","",IFERROR(VLOOKUP(Q70,'Paramètres'!$A$2:$B$5,2,FALSE),0))</f>
        <v/>
      </c>
      <c r="U70" s="8">
        <f>IF(A70="","",IF(S70="","",IF(S70&lt;TODAY(),"Test dépassé",IF(S70&lt;=TODAY()+30,"Test à planifier","À jour"))))</f>
        <v/>
      </c>
      <c r="V70" s="5" t="n"/>
    </row>
    <row r="71" ht="42" customHeight="1">
      <c r="A71" s="4" t="n"/>
      <c r="B71" s="5" t="n"/>
      <c r="C71" s="5" t="n"/>
      <c r="D71" s="5" t="n"/>
      <c r="E71" s="5" t="n"/>
      <c r="F71" s="6" t="n"/>
      <c r="G71" s="5" t="n"/>
      <c r="H71" s="5" t="n"/>
      <c r="I71" s="6" t="n"/>
      <c r="J71" s="6" t="n"/>
      <c r="K71" s="7" t="n"/>
      <c r="L71" s="5" t="n"/>
      <c r="M71" s="5" t="n"/>
      <c r="N71" s="8">
        <f>IF(A71="","",IF(OR(L71="Critique",M71="Probable"),"Élevé",IF(OR(L71="Élevé",M71="Possible"),"Moyen","Faible")))</f>
        <v/>
      </c>
      <c r="O71" s="5" t="n"/>
      <c r="P71" s="5" t="n"/>
      <c r="Q71" s="5" t="n"/>
      <c r="R71" s="9" t="n"/>
      <c r="S71" s="9" t="n"/>
      <c r="T71" s="10">
        <f>IF(A71="","",IFERROR(VLOOKUP(Q71,'Paramètres'!$A$2:$B$5,2,FALSE),0))</f>
        <v/>
      </c>
      <c r="U71" s="8">
        <f>IF(A71="","",IF(S71="","",IF(S71&lt;TODAY(),"Test dépassé",IF(S71&lt;=TODAY()+30,"Test à planifier","À jour"))))</f>
        <v/>
      </c>
      <c r="V71" s="5" t="n"/>
    </row>
    <row r="72" ht="42" customHeight="1">
      <c r="A72" s="4" t="n"/>
      <c r="B72" s="5" t="n"/>
      <c r="C72" s="5" t="n"/>
      <c r="D72" s="5" t="n"/>
      <c r="E72" s="5" t="n"/>
      <c r="F72" s="6" t="n"/>
      <c r="G72" s="5" t="n"/>
      <c r="H72" s="5" t="n"/>
      <c r="I72" s="6" t="n"/>
      <c r="J72" s="6" t="n"/>
      <c r="K72" s="7" t="n"/>
      <c r="L72" s="5" t="n"/>
      <c r="M72" s="5" t="n"/>
      <c r="N72" s="8">
        <f>IF(A72="","",IF(OR(L72="Critique",M72="Probable"),"Élevé",IF(OR(L72="Élevé",M72="Possible"),"Moyen","Faible")))</f>
        <v/>
      </c>
      <c r="O72" s="5" t="n"/>
      <c r="P72" s="5" t="n"/>
      <c r="Q72" s="5" t="n"/>
      <c r="R72" s="9" t="n"/>
      <c r="S72" s="9" t="n"/>
      <c r="T72" s="10">
        <f>IF(A72="","",IFERROR(VLOOKUP(Q72,'Paramètres'!$A$2:$B$5,2,FALSE),0))</f>
        <v/>
      </c>
      <c r="U72" s="8">
        <f>IF(A72="","",IF(S72="","",IF(S72&lt;TODAY(),"Test dépassé",IF(S72&lt;=TODAY()+30,"Test à planifier","À jour"))))</f>
        <v/>
      </c>
      <c r="V72" s="5" t="n"/>
    </row>
    <row r="73" ht="42" customHeight="1">
      <c r="A73" s="4" t="n"/>
      <c r="B73" s="5" t="n"/>
      <c r="C73" s="5" t="n"/>
      <c r="D73" s="5" t="n"/>
      <c r="E73" s="5" t="n"/>
      <c r="F73" s="6" t="n"/>
      <c r="G73" s="5" t="n"/>
      <c r="H73" s="5" t="n"/>
      <c r="I73" s="6" t="n"/>
      <c r="J73" s="6" t="n"/>
      <c r="K73" s="7" t="n"/>
      <c r="L73" s="5" t="n"/>
      <c r="M73" s="5" t="n"/>
      <c r="N73" s="8">
        <f>IF(A73="","",IF(OR(L73="Critique",M73="Probable"),"Élevé",IF(OR(L73="Élevé",M73="Possible"),"Moyen","Faible")))</f>
        <v/>
      </c>
      <c r="O73" s="5" t="n"/>
      <c r="P73" s="5" t="n"/>
      <c r="Q73" s="5" t="n"/>
      <c r="R73" s="9" t="n"/>
      <c r="S73" s="9" t="n"/>
      <c r="T73" s="10">
        <f>IF(A73="","",IFERROR(VLOOKUP(Q73,'Paramètres'!$A$2:$B$5,2,FALSE),0))</f>
        <v/>
      </c>
      <c r="U73" s="8">
        <f>IF(A73="","",IF(S73="","",IF(S73&lt;TODAY(),"Test dépassé",IF(S73&lt;=TODAY()+30,"Test à planifier","À jour"))))</f>
        <v/>
      </c>
      <c r="V73" s="5" t="n"/>
    </row>
    <row r="74" ht="42" customHeight="1">
      <c r="A74" s="4" t="n"/>
      <c r="B74" s="5" t="n"/>
      <c r="C74" s="5" t="n"/>
      <c r="D74" s="5" t="n"/>
      <c r="E74" s="5" t="n"/>
      <c r="F74" s="6" t="n"/>
      <c r="G74" s="5" t="n"/>
      <c r="H74" s="5" t="n"/>
      <c r="I74" s="6" t="n"/>
      <c r="J74" s="6" t="n"/>
      <c r="K74" s="7" t="n"/>
      <c r="L74" s="5" t="n"/>
      <c r="M74" s="5" t="n"/>
      <c r="N74" s="8">
        <f>IF(A74="","",IF(OR(L74="Critique",M74="Probable"),"Élevé",IF(OR(L74="Élevé",M74="Possible"),"Moyen","Faible")))</f>
        <v/>
      </c>
      <c r="O74" s="5" t="n"/>
      <c r="P74" s="5" t="n"/>
      <c r="Q74" s="5" t="n"/>
      <c r="R74" s="9" t="n"/>
      <c r="S74" s="9" t="n"/>
      <c r="T74" s="10">
        <f>IF(A74="","",IFERROR(VLOOKUP(Q74,'Paramètres'!$A$2:$B$5,2,FALSE),0))</f>
        <v/>
      </c>
      <c r="U74" s="8">
        <f>IF(A74="","",IF(S74="","",IF(S74&lt;TODAY(),"Test dépassé",IF(S74&lt;=TODAY()+30,"Test à planifier","À jour"))))</f>
        <v/>
      </c>
      <c r="V74" s="5" t="n"/>
    </row>
    <row r="75" ht="42" customHeight="1">
      <c r="A75" s="4" t="n"/>
      <c r="B75" s="5" t="n"/>
      <c r="C75" s="5" t="n"/>
      <c r="D75" s="5" t="n"/>
      <c r="E75" s="5" t="n"/>
      <c r="F75" s="6" t="n"/>
      <c r="G75" s="5" t="n"/>
      <c r="H75" s="5" t="n"/>
      <c r="I75" s="6" t="n"/>
      <c r="J75" s="6" t="n"/>
      <c r="K75" s="7" t="n"/>
      <c r="L75" s="5" t="n"/>
      <c r="M75" s="5" t="n"/>
      <c r="N75" s="8">
        <f>IF(A75="","",IF(OR(L75="Critique",M75="Probable"),"Élevé",IF(OR(L75="Élevé",M75="Possible"),"Moyen","Faible")))</f>
        <v/>
      </c>
      <c r="O75" s="5" t="n"/>
      <c r="P75" s="5" t="n"/>
      <c r="Q75" s="5" t="n"/>
      <c r="R75" s="9" t="n"/>
      <c r="S75" s="9" t="n"/>
      <c r="T75" s="10">
        <f>IF(A75="","",IFERROR(VLOOKUP(Q75,'Paramètres'!$A$2:$B$5,2,FALSE),0))</f>
        <v/>
      </c>
      <c r="U75" s="8">
        <f>IF(A75="","",IF(S75="","",IF(S75&lt;TODAY(),"Test dépassé",IF(S75&lt;=TODAY()+30,"Test à planifier","À jour"))))</f>
        <v/>
      </c>
      <c r="V75" s="5" t="n"/>
    </row>
    <row r="76" ht="42" customHeight="1">
      <c r="A76" s="4" t="n"/>
      <c r="B76" s="5" t="n"/>
      <c r="C76" s="5" t="n"/>
      <c r="D76" s="5" t="n"/>
      <c r="E76" s="5" t="n"/>
      <c r="F76" s="6" t="n"/>
      <c r="G76" s="5" t="n"/>
      <c r="H76" s="5" t="n"/>
      <c r="I76" s="6" t="n"/>
      <c r="J76" s="6" t="n"/>
      <c r="K76" s="7" t="n"/>
      <c r="L76" s="5" t="n"/>
      <c r="M76" s="5" t="n"/>
      <c r="N76" s="8">
        <f>IF(A76="","",IF(OR(L76="Critique",M76="Probable"),"Élevé",IF(OR(L76="Élevé",M76="Possible"),"Moyen","Faible")))</f>
        <v/>
      </c>
      <c r="O76" s="5" t="n"/>
      <c r="P76" s="5" t="n"/>
      <c r="Q76" s="5" t="n"/>
      <c r="R76" s="9" t="n"/>
      <c r="S76" s="9" t="n"/>
      <c r="T76" s="10">
        <f>IF(A76="","",IFERROR(VLOOKUP(Q76,'Paramètres'!$A$2:$B$5,2,FALSE),0))</f>
        <v/>
      </c>
      <c r="U76" s="8">
        <f>IF(A76="","",IF(S76="","",IF(S76&lt;TODAY(),"Test dépassé",IF(S76&lt;=TODAY()+30,"Test à planifier","À jour"))))</f>
        <v/>
      </c>
      <c r="V76" s="5" t="n"/>
    </row>
    <row r="77" ht="42" customHeight="1">
      <c r="A77" s="4" t="n"/>
      <c r="B77" s="5" t="n"/>
      <c r="C77" s="5" t="n"/>
      <c r="D77" s="5" t="n"/>
      <c r="E77" s="5" t="n"/>
      <c r="F77" s="6" t="n"/>
      <c r="G77" s="5" t="n"/>
      <c r="H77" s="5" t="n"/>
      <c r="I77" s="6" t="n"/>
      <c r="J77" s="6" t="n"/>
      <c r="K77" s="7" t="n"/>
      <c r="L77" s="5" t="n"/>
      <c r="M77" s="5" t="n"/>
      <c r="N77" s="8">
        <f>IF(A77="","",IF(OR(L77="Critique",M77="Probable"),"Élevé",IF(OR(L77="Élevé",M77="Possible"),"Moyen","Faible")))</f>
        <v/>
      </c>
      <c r="O77" s="5" t="n"/>
      <c r="P77" s="5" t="n"/>
      <c r="Q77" s="5" t="n"/>
      <c r="R77" s="9" t="n"/>
      <c r="S77" s="9" t="n"/>
      <c r="T77" s="10">
        <f>IF(A77="","",IFERROR(VLOOKUP(Q77,'Paramètres'!$A$2:$B$5,2,FALSE),0))</f>
        <v/>
      </c>
      <c r="U77" s="8">
        <f>IF(A77="","",IF(S77="","",IF(S77&lt;TODAY(),"Test dépassé",IF(S77&lt;=TODAY()+30,"Test à planifier","À jour"))))</f>
        <v/>
      </c>
      <c r="V77" s="5" t="n"/>
    </row>
    <row r="78" ht="42" customHeight="1">
      <c r="A78" s="4" t="n"/>
      <c r="B78" s="5" t="n"/>
      <c r="C78" s="5" t="n"/>
      <c r="D78" s="5" t="n"/>
      <c r="E78" s="5" t="n"/>
      <c r="F78" s="6" t="n"/>
      <c r="G78" s="5" t="n"/>
      <c r="H78" s="5" t="n"/>
      <c r="I78" s="6" t="n"/>
      <c r="J78" s="6" t="n"/>
      <c r="K78" s="7" t="n"/>
      <c r="L78" s="5" t="n"/>
      <c r="M78" s="5" t="n"/>
      <c r="N78" s="8">
        <f>IF(A78="","",IF(OR(L78="Critique",M78="Probable"),"Élevé",IF(OR(L78="Élevé",M78="Possible"),"Moyen","Faible")))</f>
        <v/>
      </c>
      <c r="O78" s="5" t="n"/>
      <c r="P78" s="5" t="n"/>
      <c r="Q78" s="5" t="n"/>
      <c r="R78" s="9" t="n"/>
      <c r="S78" s="9" t="n"/>
      <c r="T78" s="10">
        <f>IF(A78="","",IFERROR(VLOOKUP(Q78,'Paramètres'!$A$2:$B$5,2,FALSE),0))</f>
        <v/>
      </c>
      <c r="U78" s="8">
        <f>IF(A78="","",IF(S78="","",IF(S78&lt;TODAY(),"Test dépassé",IF(S78&lt;=TODAY()+30,"Test à planifier","À jour"))))</f>
        <v/>
      </c>
      <c r="V78" s="5" t="n"/>
    </row>
    <row r="79" ht="42" customHeight="1">
      <c r="A79" s="4" t="n"/>
      <c r="B79" s="5" t="n"/>
      <c r="C79" s="5" t="n"/>
      <c r="D79" s="5" t="n"/>
      <c r="E79" s="5" t="n"/>
      <c r="F79" s="6" t="n"/>
      <c r="G79" s="5" t="n"/>
      <c r="H79" s="5" t="n"/>
      <c r="I79" s="6" t="n"/>
      <c r="J79" s="6" t="n"/>
      <c r="K79" s="7" t="n"/>
      <c r="L79" s="5" t="n"/>
      <c r="M79" s="5" t="n"/>
      <c r="N79" s="8">
        <f>IF(A79="","",IF(OR(L79="Critique",M79="Probable"),"Élevé",IF(OR(L79="Élevé",M79="Possible"),"Moyen","Faible")))</f>
        <v/>
      </c>
      <c r="O79" s="5" t="n"/>
      <c r="P79" s="5" t="n"/>
      <c r="Q79" s="5" t="n"/>
      <c r="R79" s="9" t="n"/>
      <c r="S79" s="9" t="n"/>
      <c r="T79" s="10">
        <f>IF(A79="","",IFERROR(VLOOKUP(Q79,'Paramètres'!$A$2:$B$5,2,FALSE),0))</f>
        <v/>
      </c>
      <c r="U79" s="8">
        <f>IF(A79="","",IF(S79="","",IF(S79&lt;TODAY(),"Test dépassé",IF(S79&lt;=TODAY()+30,"Test à planifier","À jour"))))</f>
        <v/>
      </c>
      <c r="V79" s="5" t="n"/>
    </row>
    <row r="80" ht="42" customHeight="1">
      <c r="A80" s="4" t="n"/>
      <c r="B80" s="5" t="n"/>
      <c r="C80" s="5" t="n"/>
      <c r="D80" s="5" t="n"/>
      <c r="E80" s="5" t="n"/>
      <c r="F80" s="6" t="n"/>
      <c r="G80" s="5" t="n"/>
      <c r="H80" s="5" t="n"/>
      <c r="I80" s="6" t="n"/>
      <c r="J80" s="6" t="n"/>
      <c r="K80" s="7" t="n"/>
      <c r="L80" s="5" t="n"/>
      <c r="M80" s="5" t="n"/>
      <c r="N80" s="8">
        <f>IF(A80="","",IF(OR(L80="Critique",M80="Probable"),"Élevé",IF(OR(L80="Élevé",M80="Possible"),"Moyen","Faible")))</f>
        <v/>
      </c>
      <c r="O80" s="5" t="n"/>
      <c r="P80" s="5" t="n"/>
      <c r="Q80" s="5" t="n"/>
      <c r="R80" s="9" t="n"/>
      <c r="S80" s="9" t="n"/>
      <c r="T80" s="10">
        <f>IF(A80="","",IFERROR(VLOOKUP(Q80,'Paramètres'!$A$2:$B$5,2,FALSE),0))</f>
        <v/>
      </c>
      <c r="U80" s="8">
        <f>IF(A80="","",IF(S80="","",IF(S80&lt;TODAY(),"Test dépassé",IF(S80&lt;=TODAY()+30,"Test à planifier","À jour"))))</f>
        <v/>
      </c>
      <c r="V80" s="5" t="n"/>
    </row>
    <row r="81" ht="42" customHeight="1">
      <c r="A81" s="4" t="n"/>
      <c r="B81" s="5" t="n"/>
      <c r="C81" s="5" t="n"/>
      <c r="D81" s="5" t="n"/>
      <c r="E81" s="5" t="n"/>
      <c r="F81" s="6" t="n"/>
      <c r="G81" s="5" t="n"/>
      <c r="H81" s="5" t="n"/>
      <c r="I81" s="6" t="n"/>
      <c r="J81" s="6" t="n"/>
      <c r="K81" s="7" t="n"/>
      <c r="L81" s="5" t="n"/>
      <c r="M81" s="5" t="n"/>
      <c r="N81" s="8">
        <f>IF(A81="","",IF(OR(L81="Critique",M81="Probable"),"Élevé",IF(OR(L81="Élevé",M81="Possible"),"Moyen","Faible")))</f>
        <v/>
      </c>
      <c r="O81" s="5" t="n"/>
      <c r="P81" s="5" t="n"/>
      <c r="Q81" s="5" t="n"/>
      <c r="R81" s="9" t="n"/>
      <c r="S81" s="9" t="n"/>
      <c r="T81" s="10">
        <f>IF(A81="","",IFERROR(VLOOKUP(Q81,'Paramètres'!$A$2:$B$5,2,FALSE),0))</f>
        <v/>
      </c>
      <c r="U81" s="8">
        <f>IF(A81="","",IF(S81="","",IF(S81&lt;TODAY(),"Test dépassé",IF(S81&lt;=TODAY()+30,"Test à planifier","À jour"))))</f>
        <v/>
      </c>
      <c r="V81" s="5" t="n"/>
    </row>
    <row r="82" ht="42" customHeight="1">
      <c r="A82" s="4" t="n"/>
      <c r="B82" s="5" t="n"/>
      <c r="C82" s="5" t="n"/>
      <c r="D82" s="5" t="n"/>
      <c r="E82" s="5" t="n"/>
      <c r="F82" s="6" t="n"/>
      <c r="G82" s="5" t="n"/>
      <c r="H82" s="5" t="n"/>
      <c r="I82" s="6" t="n"/>
      <c r="J82" s="6" t="n"/>
      <c r="K82" s="7" t="n"/>
      <c r="L82" s="5" t="n"/>
      <c r="M82" s="5" t="n"/>
      <c r="N82" s="8">
        <f>IF(A82="","",IF(OR(L82="Critique",M82="Probable"),"Élevé",IF(OR(L82="Élevé",M82="Possible"),"Moyen","Faible")))</f>
        <v/>
      </c>
      <c r="O82" s="5" t="n"/>
      <c r="P82" s="5" t="n"/>
      <c r="Q82" s="5" t="n"/>
      <c r="R82" s="9" t="n"/>
      <c r="S82" s="9" t="n"/>
      <c r="T82" s="10">
        <f>IF(A82="","",IFERROR(VLOOKUP(Q82,'Paramètres'!$A$2:$B$5,2,FALSE),0))</f>
        <v/>
      </c>
      <c r="U82" s="8">
        <f>IF(A82="","",IF(S82="","",IF(S82&lt;TODAY(),"Test dépassé",IF(S82&lt;=TODAY()+30,"Test à planifier","À jour"))))</f>
        <v/>
      </c>
      <c r="V82" s="5" t="n"/>
    </row>
    <row r="83" ht="42" customHeight="1">
      <c r="A83" s="4" t="n"/>
      <c r="B83" s="5" t="n"/>
      <c r="C83" s="5" t="n"/>
      <c r="D83" s="5" t="n"/>
      <c r="E83" s="5" t="n"/>
      <c r="F83" s="6" t="n"/>
      <c r="G83" s="5" t="n"/>
      <c r="H83" s="5" t="n"/>
      <c r="I83" s="6" t="n"/>
      <c r="J83" s="6" t="n"/>
      <c r="K83" s="7" t="n"/>
      <c r="L83" s="5" t="n"/>
      <c r="M83" s="5" t="n"/>
      <c r="N83" s="8">
        <f>IF(A83="","",IF(OR(L83="Critique",M83="Probable"),"Élevé",IF(OR(L83="Élevé",M83="Possible"),"Moyen","Faible")))</f>
        <v/>
      </c>
      <c r="O83" s="5" t="n"/>
      <c r="P83" s="5" t="n"/>
      <c r="Q83" s="5" t="n"/>
      <c r="R83" s="9" t="n"/>
      <c r="S83" s="9" t="n"/>
      <c r="T83" s="10">
        <f>IF(A83="","",IFERROR(VLOOKUP(Q83,'Paramètres'!$A$2:$B$5,2,FALSE),0))</f>
        <v/>
      </c>
      <c r="U83" s="8">
        <f>IF(A83="","",IF(S83="","",IF(S83&lt;TODAY(),"Test dépassé",IF(S83&lt;=TODAY()+30,"Test à planifier","À jour"))))</f>
        <v/>
      </c>
      <c r="V83" s="5" t="n"/>
    </row>
    <row r="84" ht="42" customHeight="1">
      <c r="A84" s="4" t="n"/>
      <c r="B84" s="5" t="n"/>
      <c r="C84" s="5" t="n"/>
      <c r="D84" s="5" t="n"/>
      <c r="E84" s="5" t="n"/>
      <c r="F84" s="6" t="n"/>
      <c r="G84" s="5" t="n"/>
      <c r="H84" s="5" t="n"/>
      <c r="I84" s="6" t="n"/>
      <c r="J84" s="6" t="n"/>
      <c r="K84" s="7" t="n"/>
      <c r="L84" s="5" t="n"/>
      <c r="M84" s="5" t="n"/>
      <c r="N84" s="8">
        <f>IF(A84="","",IF(OR(L84="Critique",M84="Probable"),"Élevé",IF(OR(L84="Élevé",M84="Possible"),"Moyen","Faible")))</f>
        <v/>
      </c>
      <c r="O84" s="5" t="n"/>
      <c r="P84" s="5" t="n"/>
      <c r="Q84" s="5" t="n"/>
      <c r="R84" s="9" t="n"/>
      <c r="S84" s="9" t="n"/>
      <c r="T84" s="10">
        <f>IF(A84="","",IFERROR(VLOOKUP(Q84,'Paramètres'!$A$2:$B$5,2,FALSE),0))</f>
        <v/>
      </c>
      <c r="U84" s="8">
        <f>IF(A84="","",IF(S84="","",IF(S84&lt;TODAY(),"Test dépassé",IF(S84&lt;=TODAY()+30,"Test à planifier","À jour"))))</f>
        <v/>
      </c>
      <c r="V84" s="5" t="n"/>
    </row>
    <row r="85" ht="42" customHeight="1">
      <c r="A85" s="4" t="n"/>
      <c r="B85" s="5" t="n"/>
      <c r="C85" s="5" t="n"/>
      <c r="D85" s="5" t="n"/>
      <c r="E85" s="5" t="n"/>
      <c r="F85" s="6" t="n"/>
      <c r="G85" s="5" t="n"/>
      <c r="H85" s="5" t="n"/>
      <c r="I85" s="6" t="n"/>
      <c r="J85" s="6" t="n"/>
      <c r="K85" s="7" t="n"/>
      <c r="L85" s="5" t="n"/>
      <c r="M85" s="5" t="n"/>
      <c r="N85" s="8">
        <f>IF(A85="","",IF(OR(L85="Critique",M85="Probable"),"Élevé",IF(OR(L85="Élevé",M85="Possible"),"Moyen","Faible")))</f>
        <v/>
      </c>
      <c r="O85" s="5" t="n"/>
      <c r="P85" s="5" t="n"/>
      <c r="Q85" s="5" t="n"/>
      <c r="R85" s="9" t="n"/>
      <c r="S85" s="9" t="n"/>
      <c r="T85" s="10">
        <f>IF(A85="","",IFERROR(VLOOKUP(Q85,'Paramètres'!$A$2:$B$5,2,FALSE),0))</f>
        <v/>
      </c>
      <c r="U85" s="8">
        <f>IF(A85="","",IF(S85="","",IF(S85&lt;TODAY(),"Test dépassé",IF(S85&lt;=TODAY()+30,"Test à planifier","À jour"))))</f>
        <v/>
      </c>
      <c r="V85" s="5" t="n"/>
    </row>
    <row r="86" ht="42" customHeight="1">
      <c r="A86" s="4" t="n"/>
      <c r="B86" s="5" t="n"/>
      <c r="C86" s="5" t="n"/>
      <c r="D86" s="5" t="n"/>
      <c r="E86" s="5" t="n"/>
      <c r="F86" s="6" t="n"/>
      <c r="G86" s="5" t="n"/>
      <c r="H86" s="5" t="n"/>
      <c r="I86" s="6" t="n"/>
      <c r="J86" s="6" t="n"/>
      <c r="K86" s="7" t="n"/>
      <c r="L86" s="5" t="n"/>
      <c r="M86" s="5" t="n"/>
      <c r="N86" s="8">
        <f>IF(A86="","",IF(OR(L86="Critique",M86="Probable"),"Élevé",IF(OR(L86="Élevé",M86="Possible"),"Moyen","Faible")))</f>
        <v/>
      </c>
      <c r="O86" s="5" t="n"/>
      <c r="P86" s="5" t="n"/>
      <c r="Q86" s="5" t="n"/>
      <c r="R86" s="9" t="n"/>
      <c r="S86" s="9" t="n"/>
      <c r="T86" s="10">
        <f>IF(A86="","",IFERROR(VLOOKUP(Q86,'Paramètres'!$A$2:$B$5,2,FALSE),0))</f>
        <v/>
      </c>
      <c r="U86" s="8">
        <f>IF(A86="","",IF(S86="","",IF(S86&lt;TODAY(),"Test dépassé",IF(S86&lt;=TODAY()+30,"Test à planifier","À jour"))))</f>
        <v/>
      </c>
      <c r="V86" s="5" t="n"/>
    </row>
    <row r="87" ht="42" customHeight="1">
      <c r="A87" s="4" t="n"/>
      <c r="B87" s="5" t="n"/>
      <c r="C87" s="5" t="n"/>
      <c r="D87" s="5" t="n"/>
      <c r="E87" s="5" t="n"/>
      <c r="F87" s="6" t="n"/>
      <c r="G87" s="5" t="n"/>
      <c r="H87" s="5" t="n"/>
      <c r="I87" s="6" t="n"/>
      <c r="J87" s="6" t="n"/>
      <c r="K87" s="7" t="n"/>
      <c r="L87" s="5" t="n"/>
      <c r="M87" s="5" t="n"/>
      <c r="N87" s="8">
        <f>IF(A87="","",IF(OR(L87="Critique",M87="Probable"),"Élevé",IF(OR(L87="Élevé",M87="Possible"),"Moyen","Faible")))</f>
        <v/>
      </c>
      <c r="O87" s="5" t="n"/>
      <c r="P87" s="5" t="n"/>
      <c r="Q87" s="5" t="n"/>
      <c r="R87" s="9" t="n"/>
      <c r="S87" s="9" t="n"/>
      <c r="T87" s="10">
        <f>IF(A87="","",IFERROR(VLOOKUP(Q87,'Paramètres'!$A$2:$B$5,2,FALSE),0))</f>
        <v/>
      </c>
      <c r="U87" s="8">
        <f>IF(A87="","",IF(S87="","",IF(S87&lt;TODAY(),"Test dépassé",IF(S87&lt;=TODAY()+30,"Test à planifier","À jour"))))</f>
        <v/>
      </c>
      <c r="V87" s="5" t="n"/>
    </row>
    <row r="88" ht="42" customHeight="1">
      <c r="A88" s="4" t="n"/>
      <c r="B88" s="5" t="n"/>
      <c r="C88" s="5" t="n"/>
      <c r="D88" s="5" t="n"/>
      <c r="E88" s="5" t="n"/>
      <c r="F88" s="6" t="n"/>
      <c r="G88" s="5" t="n"/>
      <c r="H88" s="5" t="n"/>
      <c r="I88" s="6" t="n"/>
      <c r="J88" s="6" t="n"/>
      <c r="K88" s="7" t="n"/>
      <c r="L88" s="5" t="n"/>
      <c r="M88" s="5" t="n"/>
      <c r="N88" s="8">
        <f>IF(A88="","",IF(OR(L88="Critique",M88="Probable"),"Élevé",IF(OR(L88="Élevé",M88="Possible"),"Moyen","Faible")))</f>
        <v/>
      </c>
      <c r="O88" s="5" t="n"/>
      <c r="P88" s="5" t="n"/>
      <c r="Q88" s="5" t="n"/>
      <c r="R88" s="9" t="n"/>
      <c r="S88" s="9" t="n"/>
      <c r="T88" s="10">
        <f>IF(A88="","",IFERROR(VLOOKUP(Q88,'Paramètres'!$A$2:$B$5,2,FALSE),0))</f>
        <v/>
      </c>
      <c r="U88" s="8">
        <f>IF(A88="","",IF(S88="","",IF(S88&lt;TODAY(),"Test dépassé",IF(S88&lt;=TODAY()+30,"Test à planifier","À jour"))))</f>
        <v/>
      </c>
      <c r="V88" s="5" t="n"/>
    </row>
    <row r="89" ht="42" customHeight="1">
      <c r="A89" s="4" t="n"/>
      <c r="B89" s="5" t="n"/>
      <c r="C89" s="5" t="n"/>
      <c r="D89" s="5" t="n"/>
      <c r="E89" s="5" t="n"/>
      <c r="F89" s="6" t="n"/>
      <c r="G89" s="5" t="n"/>
      <c r="H89" s="5" t="n"/>
      <c r="I89" s="6" t="n"/>
      <c r="J89" s="6" t="n"/>
      <c r="K89" s="7" t="n"/>
      <c r="L89" s="5" t="n"/>
      <c r="M89" s="5" t="n"/>
      <c r="N89" s="8">
        <f>IF(A89="","",IF(OR(L89="Critique",M89="Probable"),"Élevé",IF(OR(L89="Élevé",M89="Possible"),"Moyen","Faible")))</f>
        <v/>
      </c>
      <c r="O89" s="5" t="n"/>
      <c r="P89" s="5" t="n"/>
      <c r="Q89" s="5" t="n"/>
      <c r="R89" s="9" t="n"/>
      <c r="S89" s="9" t="n"/>
      <c r="T89" s="10">
        <f>IF(A89="","",IFERROR(VLOOKUP(Q89,'Paramètres'!$A$2:$B$5,2,FALSE),0))</f>
        <v/>
      </c>
      <c r="U89" s="8">
        <f>IF(A89="","",IF(S89="","",IF(S89&lt;TODAY(),"Test dépassé",IF(S89&lt;=TODAY()+30,"Test à planifier","À jour"))))</f>
        <v/>
      </c>
      <c r="V89" s="5" t="n"/>
    </row>
    <row r="90" ht="42" customHeight="1">
      <c r="A90" s="4" t="n"/>
      <c r="B90" s="5" t="n"/>
      <c r="C90" s="5" t="n"/>
      <c r="D90" s="5" t="n"/>
      <c r="E90" s="5" t="n"/>
      <c r="F90" s="6" t="n"/>
      <c r="G90" s="5" t="n"/>
      <c r="H90" s="5" t="n"/>
      <c r="I90" s="6" t="n"/>
      <c r="J90" s="6" t="n"/>
      <c r="K90" s="7" t="n"/>
      <c r="L90" s="5" t="n"/>
      <c r="M90" s="5" t="n"/>
      <c r="N90" s="8">
        <f>IF(A90="","",IF(OR(L90="Critique",M90="Probable"),"Élevé",IF(OR(L90="Élevé",M90="Possible"),"Moyen","Faible")))</f>
        <v/>
      </c>
      <c r="O90" s="5" t="n"/>
      <c r="P90" s="5" t="n"/>
      <c r="Q90" s="5" t="n"/>
      <c r="R90" s="9" t="n"/>
      <c r="S90" s="9" t="n"/>
      <c r="T90" s="10">
        <f>IF(A90="","",IFERROR(VLOOKUP(Q90,'Paramètres'!$A$2:$B$5,2,FALSE),0))</f>
        <v/>
      </c>
      <c r="U90" s="8">
        <f>IF(A90="","",IF(S90="","",IF(S90&lt;TODAY(),"Test dépassé",IF(S90&lt;=TODAY()+30,"Test à planifier","À jour"))))</f>
        <v/>
      </c>
      <c r="V90" s="5" t="n"/>
    </row>
    <row r="91" ht="42" customHeight="1">
      <c r="A91" s="4" t="n"/>
      <c r="B91" s="5" t="n"/>
      <c r="C91" s="5" t="n"/>
      <c r="D91" s="5" t="n"/>
      <c r="E91" s="5" t="n"/>
      <c r="F91" s="6" t="n"/>
      <c r="G91" s="5" t="n"/>
      <c r="H91" s="5" t="n"/>
      <c r="I91" s="6" t="n"/>
      <c r="J91" s="6" t="n"/>
      <c r="K91" s="7" t="n"/>
      <c r="L91" s="5" t="n"/>
      <c r="M91" s="5" t="n"/>
      <c r="N91" s="8">
        <f>IF(A91="","",IF(OR(L91="Critique",M91="Probable"),"Élevé",IF(OR(L91="Élevé",M91="Possible"),"Moyen","Faible")))</f>
        <v/>
      </c>
      <c r="O91" s="5" t="n"/>
      <c r="P91" s="5" t="n"/>
      <c r="Q91" s="5" t="n"/>
      <c r="R91" s="9" t="n"/>
      <c r="S91" s="9" t="n"/>
      <c r="T91" s="10">
        <f>IF(A91="","",IFERROR(VLOOKUP(Q91,'Paramètres'!$A$2:$B$5,2,FALSE),0))</f>
        <v/>
      </c>
      <c r="U91" s="8">
        <f>IF(A91="","",IF(S91="","",IF(S91&lt;TODAY(),"Test dépassé",IF(S91&lt;=TODAY()+30,"Test à planifier","À jour"))))</f>
        <v/>
      </c>
      <c r="V91" s="5" t="n"/>
    </row>
    <row r="92" ht="42" customHeight="1">
      <c r="A92" s="4" t="n"/>
      <c r="B92" s="5" t="n"/>
      <c r="C92" s="5" t="n"/>
      <c r="D92" s="5" t="n"/>
      <c r="E92" s="5" t="n"/>
      <c r="F92" s="6" t="n"/>
      <c r="G92" s="5" t="n"/>
      <c r="H92" s="5" t="n"/>
      <c r="I92" s="6" t="n"/>
      <c r="J92" s="6" t="n"/>
      <c r="K92" s="7" t="n"/>
      <c r="L92" s="5" t="n"/>
      <c r="M92" s="5" t="n"/>
      <c r="N92" s="8">
        <f>IF(A92="","",IF(OR(L92="Critique",M92="Probable"),"Élevé",IF(OR(L92="Élevé",M92="Possible"),"Moyen","Faible")))</f>
        <v/>
      </c>
      <c r="O92" s="5" t="n"/>
      <c r="P92" s="5" t="n"/>
      <c r="Q92" s="5" t="n"/>
      <c r="R92" s="9" t="n"/>
      <c r="S92" s="9" t="n"/>
      <c r="T92" s="10">
        <f>IF(A92="","",IFERROR(VLOOKUP(Q92,'Paramètres'!$A$2:$B$5,2,FALSE),0))</f>
        <v/>
      </c>
      <c r="U92" s="8">
        <f>IF(A92="","",IF(S92="","",IF(S92&lt;TODAY(),"Test dépassé",IF(S92&lt;=TODAY()+30,"Test à planifier","À jour"))))</f>
        <v/>
      </c>
      <c r="V92" s="5" t="n"/>
    </row>
    <row r="93" ht="42" customHeight="1">
      <c r="A93" s="4" t="n"/>
      <c r="B93" s="5" t="n"/>
      <c r="C93" s="5" t="n"/>
      <c r="D93" s="5" t="n"/>
      <c r="E93" s="5" t="n"/>
      <c r="F93" s="6" t="n"/>
      <c r="G93" s="5" t="n"/>
      <c r="H93" s="5" t="n"/>
      <c r="I93" s="6" t="n"/>
      <c r="J93" s="6" t="n"/>
      <c r="K93" s="7" t="n"/>
      <c r="L93" s="5" t="n"/>
      <c r="M93" s="5" t="n"/>
      <c r="N93" s="8">
        <f>IF(A93="","",IF(OR(L93="Critique",M93="Probable"),"Élevé",IF(OR(L93="Élevé",M93="Possible"),"Moyen","Faible")))</f>
        <v/>
      </c>
      <c r="O93" s="5" t="n"/>
      <c r="P93" s="5" t="n"/>
      <c r="Q93" s="5" t="n"/>
      <c r="R93" s="9" t="n"/>
      <c r="S93" s="9" t="n"/>
      <c r="T93" s="10">
        <f>IF(A93="","",IFERROR(VLOOKUP(Q93,'Paramètres'!$A$2:$B$5,2,FALSE),0))</f>
        <v/>
      </c>
      <c r="U93" s="8">
        <f>IF(A93="","",IF(S93="","",IF(S93&lt;TODAY(),"Test dépassé",IF(S93&lt;=TODAY()+30,"Test à planifier","À jour"))))</f>
        <v/>
      </c>
      <c r="V93" s="5" t="n"/>
    </row>
    <row r="94" ht="42" customHeight="1">
      <c r="A94" s="4" t="n"/>
      <c r="B94" s="5" t="n"/>
      <c r="C94" s="5" t="n"/>
      <c r="D94" s="5" t="n"/>
      <c r="E94" s="5" t="n"/>
      <c r="F94" s="6" t="n"/>
      <c r="G94" s="5" t="n"/>
      <c r="H94" s="5" t="n"/>
      <c r="I94" s="6" t="n"/>
      <c r="J94" s="6" t="n"/>
      <c r="K94" s="7" t="n"/>
      <c r="L94" s="5" t="n"/>
      <c r="M94" s="5" t="n"/>
      <c r="N94" s="8">
        <f>IF(A94="","",IF(OR(L94="Critique",M94="Probable"),"Élevé",IF(OR(L94="Élevé",M94="Possible"),"Moyen","Faible")))</f>
        <v/>
      </c>
      <c r="O94" s="5" t="n"/>
      <c r="P94" s="5" t="n"/>
      <c r="Q94" s="5" t="n"/>
      <c r="R94" s="9" t="n"/>
      <c r="S94" s="9" t="n"/>
      <c r="T94" s="10">
        <f>IF(A94="","",IFERROR(VLOOKUP(Q94,'Paramètres'!$A$2:$B$5,2,FALSE),0))</f>
        <v/>
      </c>
      <c r="U94" s="8">
        <f>IF(A94="","",IF(S94="","",IF(S94&lt;TODAY(),"Test dépassé",IF(S94&lt;=TODAY()+30,"Test à planifier","À jour"))))</f>
        <v/>
      </c>
      <c r="V94" s="5" t="n"/>
    </row>
    <row r="95" ht="42" customHeight="1">
      <c r="A95" s="4" t="n"/>
      <c r="B95" s="5" t="n"/>
      <c r="C95" s="5" t="n"/>
      <c r="D95" s="5" t="n"/>
      <c r="E95" s="5" t="n"/>
      <c r="F95" s="6" t="n"/>
      <c r="G95" s="5" t="n"/>
      <c r="H95" s="5" t="n"/>
      <c r="I95" s="6" t="n"/>
      <c r="J95" s="6" t="n"/>
      <c r="K95" s="7" t="n"/>
      <c r="L95" s="5" t="n"/>
      <c r="M95" s="5" t="n"/>
      <c r="N95" s="8">
        <f>IF(A95="","",IF(OR(L95="Critique",M95="Probable"),"Élevé",IF(OR(L95="Élevé",M95="Possible"),"Moyen","Faible")))</f>
        <v/>
      </c>
      <c r="O95" s="5" t="n"/>
      <c r="P95" s="5" t="n"/>
      <c r="Q95" s="5" t="n"/>
      <c r="R95" s="9" t="n"/>
      <c r="S95" s="9" t="n"/>
      <c r="T95" s="10">
        <f>IF(A95="","",IFERROR(VLOOKUP(Q95,'Paramètres'!$A$2:$B$5,2,FALSE),0))</f>
        <v/>
      </c>
      <c r="U95" s="8">
        <f>IF(A95="","",IF(S95="","",IF(S95&lt;TODAY(),"Test dépassé",IF(S95&lt;=TODAY()+30,"Test à planifier","À jour"))))</f>
        <v/>
      </c>
      <c r="V95" s="5" t="n"/>
    </row>
    <row r="96" ht="42" customHeight="1">
      <c r="A96" s="4" t="n"/>
      <c r="B96" s="5" t="n"/>
      <c r="C96" s="5" t="n"/>
      <c r="D96" s="5" t="n"/>
      <c r="E96" s="5" t="n"/>
      <c r="F96" s="6" t="n"/>
      <c r="G96" s="5" t="n"/>
      <c r="H96" s="5" t="n"/>
      <c r="I96" s="6" t="n"/>
      <c r="J96" s="6" t="n"/>
      <c r="K96" s="7" t="n"/>
      <c r="L96" s="5" t="n"/>
      <c r="M96" s="5" t="n"/>
      <c r="N96" s="8">
        <f>IF(A96="","",IF(OR(L96="Critique",M96="Probable"),"Élevé",IF(OR(L96="Élevé",M96="Possible"),"Moyen","Faible")))</f>
        <v/>
      </c>
      <c r="O96" s="5" t="n"/>
      <c r="P96" s="5" t="n"/>
      <c r="Q96" s="5" t="n"/>
      <c r="R96" s="9" t="n"/>
      <c r="S96" s="9" t="n"/>
      <c r="T96" s="10">
        <f>IF(A96="","",IFERROR(VLOOKUP(Q96,'Paramètres'!$A$2:$B$5,2,FALSE),0))</f>
        <v/>
      </c>
      <c r="U96" s="8">
        <f>IF(A96="","",IF(S96="","",IF(S96&lt;TODAY(),"Test dépassé",IF(S96&lt;=TODAY()+30,"Test à planifier","À jour"))))</f>
        <v/>
      </c>
      <c r="V96" s="5" t="n"/>
    </row>
    <row r="97" ht="42" customHeight="1">
      <c r="A97" s="4" t="n"/>
      <c r="B97" s="5" t="n"/>
      <c r="C97" s="5" t="n"/>
      <c r="D97" s="5" t="n"/>
      <c r="E97" s="5" t="n"/>
      <c r="F97" s="6" t="n"/>
      <c r="G97" s="5" t="n"/>
      <c r="H97" s="5" t="n"/>
      <c r="I97" s="6" t="n"/>
      <c r="J97" s="6" t="n"/>
      <c r="K97" s="7" t="n"/>
      <c r="L97" s="5" t="n"/>
      <c r="M97" s="5" t="n"/>
      <c r="N97" s="8">
        <f>IF(A97="","",IF(OR(L97="Critique",M97="Probable"),"Élevé",IF(OR(L97="Élevé",M97="Possible"),"Moyen","Faible")))</f>
        <v/>
      </c>
      <c r="O97" s="5" t="n"/>
      <c r="P97" s="5" t="n"/>
      <c r="Q97" s="5" t="n"/>
      <c r="R97" s="9" t="n"/>
      <c r="S97" s="9" t="n"/>
      <c r="T97" s="10">
        <f>IF(A97="","",IFERROR(VLOOKUP(Q97,'Paramètres'!$A$2:$B$5,2,FALSE),0))</f>
        <v/>
      </c>
      <c r="U97" s="8">
        <f>IF(A97="","",IF(S97="","",IF(S97&lt;TODAY(),"Test dépassé",IF(S97&lt;=TODAY()+30,"Test à planifier","À jour"))))</f>
        <v/>
      </c>
      <c r="V97" s="5" t="n"/>
    </row>
    <row r="98" ht="42" customHeight="1">
      <c r="A98" s="4" t="n"/>
      <c r="B98" s="5" t="n"/>
      <c r="C98" s="5" t="n"/>
      <c r="D98" s="5" t="n"/>
      <c r="E98" s="5" t="n"/>
      <c r="F98" s="6" t="n"/>
      <c r="G98" s="5" t="n"/>
      <c r="H98" s="5" t="n"/>
      <c r="I98" s="6" t="n"/>
      <c r="J98" s="6" t="n"/>
      <c r="K98" s="7" t="n"/>
      <c r="L98" s="5" t="n"/>
      <c r="M98" s="5" t="n"/>
      <c r="N98" s="8">
        <f>IF(A98="","",IF(OR(L98="Critique",M98="Probable"),"Élevé",IF(OR(L98="Élevé",M98="Possible"),"Moyen","Faible")))</f>
        <v/>
      </c>
      <c r="O98" s="5" t="n"/>
      <c r="P98" s="5" t="n"/>
      <c r="Q98" s="5" t="n"/>
      <c r="R98" s="9" t="n"/>
      <c r="S98" s="9" t="n"/>
      <c r="T98" s="10">
        <f>IF(A98="","",IFERROR(VLOOKUP(Q98,'Paramètres'!$A$2:$B$5,2,FALSE),0))</f>
        <v/>
      </c>
      <c r="U98" s="8">
        <f>IF(A98="","",IF(S98="","",IF(S98&lt;TODAY(),"Test dépassé",IF(S98&lt;=TODAY()+30,"Test à planifier","À jour"))))</f>
        <v/>
      </c>
      <c r="V98" s="5" t="n"/>
    </row>
    <row r="99" ht="42" customHeight="1">
      <c r="A99" s="4" t="n"/>
      <c r="B99" s="5" t="n"/>
      <c r="C99" s="5" t="n"/>
      <c r="D99" s="5" t="n"/>
      <c r="E99" s="5" t="n"/>
      <c r="F99" s="6" t="n"/>
      <c r="G99" s="5" t="n"/>
      <c r="H99" s="5" t="n"/>
      <c r="I99" s="6" t="n"/>
      <c r="J99" s="6" t="n"/>
      <c r="K99" s="7" t="n"/>
      <c r="L99" s="5" t="n"/>
      <c r="M99" s="5" t="n"/>
      <c r="N99" s="8">
        <f>IF(A99="","",IF(OR(L99="Critique",M99="Probable"),"Élevé",IF(OR(L99="Élevé",M99="Possible"),"Moyen","Faible")))</f>
        <v/>
      </c>
      <c r="O99" s="5" t="n"/>
      <c r="P99" s="5" t="n"/>
      <c r="Q99" s="5" t="n"/>
      <c r="R99" s="9" t="n"/>
      <c r="S99" s="9" t="n"/>
      <c r="T99" s="10">
        <f>IF(A99="","",IFERROR(VLOOKUP(Q99,'Paramètres'!$A$2:$B$5,2,FALSE),0))</f>
        <v/>
      </c>
      <c r="U99" s="8">
        <f>IF(A99="","",IF(S99="","",IF(S99&lt;TODAY(),"Test dépassé",IF(S99&lt;=TODAY()+30,"Test à planifier","À jour"))))</f>
        <v/>
      </c>
      <c r="V99" s="5" t="n"/>
    </row>
    <row r="100" ht="42" customHeight="1">
      <c r="A100" s="4" t="n"/>
      <c r="B100" s="5" t="n"/>
      <c r="C100" s="5" t="n"/>
      <c r="D100" s="5" t="n"/>
      <c r="E100" s="5" t="n"/>
      <c r="F100" s="6" t="n"/>
      <c r="G100" s="5" t="n"/>
      <c r="H100" s="5" t="n"/>
      <c r="I100" s="6" t="n"/>
      <c r="J100" s="6" t="n"/>
      <c r="K100" s="7" t="n"/>
      <c r="L100" s="5" t="n"/>
      <c r="M100" s="5" t="n"/>
      <c r="N100" s="8">
        <f>IF(A100="","",IF(OR(L100="Critique",M100="Probable"),"Élevé",IF(OR(L100="Élevé",M100="Possible"),"Moyen","Faible")))</f>
        <v/>
      </c>
      <c r="O100" s="5" t="n"/>
      <c r="P100" s="5" t="n"/>
      <c r="Q100" s="5" t="n"/>
      <c r="R100" s="9" t="n"/>
      <c r="S100" s="9" t="n"/>
      <c r="T100" s="10">
        <f>IF(A100="","",IFERROR(VLOOKUP(Q100,'Paramètres'!$A$2:$B$5,2,FALSE),0))</f>
        <v/>
      </c>
      <c r="U100" s="8">
        <f>IF(A100="","",IF(S100="","",IF(S100&lt;TODAY(),"Test dépassé",IF(S100&lt;=TODAY()+30,"Test à planifier","À jour"))))</f>
        <v/>
      </c>
      <c r="V100" s="5" t="n"/>
    </row>
    <row r="101" ht="42" customHeight="1">
      <c r="A101" s="4" t="n"/>
      <c r="B101" s="5" t="n"/>
      <c r="C101" s="5" t="n"/>
      <c r="D101" s="5" t="n"/>
      <c r="E101" s="5" t="n"/>
      <c r="F101" s="6" t="n"/>
      <c r="G101" s="5" t="n"/>
      <c r="H101" s="5" t="n"/>
      <c r="I101" s="6" t="n"/>
      <c r="J101" s="6" t="n"/>
      <c r="K101" s="7" t="n"/>
      <c r="L101" s="5" t="n"/>
      <c r="M101" s="5" t="n"/>
      <c r="N101" s="8">
        <f>IF(A101="","",IF(OR(L101="Critique",M101="Probable"),"Élevé",IF(OR(L101="Élevé",M101="Possible"),"Moyen","Faible")))</f>
        <v/>
      </c>
      <c r="O101" s="5" t="n"/>
      <c r="P101" s="5" t="n"/>
      <c r="Q101" s="5" t="n"/>
      <c r="R101" s="9" t="n"/>
      <c r="S101" s="9" t="n"/>
      <c r="T101" s="10">
        <f>IF(A101="","",IFERROR(VLOOKUP(Q101,'Paramètres'!$A$2:$B$5,2,FALSE),0))</f>
        <v/>
      </c>
      <c r="U101" s="8">
        <f>IF(A101="","",IF(S101="","",IF(S101&lt;TODAY(),"Test dépassé",IF(S101&lt;=TODAY()+30,"Test à planifier","À jour"))))</f>
        <v/>
      </c>
      <c r="V101" s="5" t="n"/>
    </row>
    <row r="102" ht="42" customHeight="1">
      <c r="A102" s="4" t="n"/>
      <c r="B102" s="5" t="n"/>
      <c r="C102" s="5" t="n"/>
      <c r="D102" s="5" t="n"/>
      <c r="E102" s="5" t="n"/>
      <c r="F102" s="6" t="n"/>
      <c r="G102" s="5" t="n"/>
      <c r="H102" s="5" t="n"/>
      <c r="I102" s="6" t="n"/>
      <c r="J102" s="6" t="n"/>
      <c r="K102" s="7" t="n"/>
      <c r="L102" s="5" t="n"/>
      <c r="M102" s="5" t="n"/>
      <c r="N102" s="8">
        <f>IF(A102="","",IF(OR(L102="Critique",M102="Probable"),"Élevé",IF(OR(L102="Élevé",M102="Possible"),"Moyen","Faible")))</f>
        <v/>
      </c>
      <c r="O102" s="5" t="n"/>
      <c r="P102" s="5" t="n"/>
      <c r="Q102" s="5" t="n"/>
      <c r="R102" s="9" t="n"/>
      <c r="S102" s="9" t="n"/>
      <c r="T102" s="10">
        <f>IF(A102="","",IFERROR(VLOOKUP(Q102,'Paramètres'!$A$2:$B$5,2,FALSE),0))</f>
        <v/>
      </c>
      <c r="U102" s="8">
        <f>IF(A102="","",IF(S102="","",IF(S102&lt;TODAY(),"Test dépassé",IF(S102&lt;=TODAY()+30,"Test à planifier","À jour"))))</f>
        <v/>
      </c>
      <c r="V102" s="5" t="n"/>
    </row>
    <row r="103" ht="42" customHeight="1">
      <c r="A103" s="4" t="n"/>
      <c r="B103" s="5" t="n"/>
      <c r="C103" s="5" t="n"/>
      <c r="D103" s="5" t="n"/>
      <c r="E103" s="5" t="n"/>
      <c r="F103" s="6" t="n"/>
      <c r="G103" s="5" t="n"/>
      <c r="H103" s="5" t="n"/>
      <c r="I103" s="6" t="n"/>
      <c r="J103" s="6" t="n"/>
      <c r="K103" s="7" t="n"/>
      <c r="L103" s="5" t="n"/>
      <c r="M103" s="5" t="n"/>
      <c r="N103" s="8">
        <f>IF(A103="","",IF(OR(L103="Critique",M103="Probable"),"Élevé",IF(OR(L103="Élevé",M103="Possible"),"Moyen","Faible")))</f>
        <v/>
      </c>
      <c r="O103" s="5" t="n"/>
      <c r="P103" s="5" t="n"/>
      <c r="Q103" s="5" t="n"/>
      <c r="R103" s="9" t="n"/>
      <c r="S103" s="9" t="n"/>
      <c r="T103" s="10">
        <f>IF(A103="","",IFERROR(VLOOKUP(Q103,'Paramètres'!$A$2:$B$5,2,FALSE),0))</f>
        <v/>
      </c>
      <c r="U103" s="8">
        <f>IF(A103="","",IF(S103="","",IF(S103&lt;TODAY(),"Test dépassé",IF(S103&lt;=TODAY()+30,"Test à planifier","À jour"))))</f>
        <v/>
      </c>
      <c r="V103" s="5" t="n"/>
    </row>
    <row r="104" ht="42" customHeight="1">
      <c r="A104" s="4" t="n"/>
      <c r="B104" s="5" t="n"/>
      <c r="C104" s="5" t="n"/>
      <c r="D104" s="5" t="n"/>
      <c r="E104" s="5" t="n"/>
      <c r="F104" s="6" t="n"/>
      <c r="G104" s="5" t="n"/>
      <c r="H104" s="5" t="n"/>
      <c r="I104" s="6" t="n"/>
      <c r="J104" s="6" t="n"/>
      <c r="K104" s="7" t="n"/>
      <c r="L104" s="5" t="n"/>
      <c r="M104" s="5" t="n"/>
      <c r="N104" s="8">
        <f>IF(A104="","",IF(OR(L104="Critique",M104="Probable"),"Élevé",IF(OR(L104="Élevé",M104="Possible"),"Moyen","Faible")))</f>
        <v/>
      </c>
      <c r="O104" s="5" t="n"/>
      <c r="P104" s="5" t="n"/>
      <c r="Q104" s="5" t="n"/>
      <c r="R104" s="9" t="n"/>
      <c r="S104" s="9" t="n"/>
      <c r="T104" s="10">
        <f>IF(A104="","",IFERROR(VLOOKUP(Q104,'Paramètres'!$A$2:$B$5,2,FALSE),0))</f>
        <v/>
      </c>
      <c r="U104" s="8">
        <f>IF(A104="","",IF(S104="","",IF(S104&lt;TODAY(),"Test dépassé",IF(S104&lt;=TODAY()+30,"Test à planifier","À jour"))))</f>
        <v/>
      </c>
      <c r="V104" s="5" t="n"/>
    </row>
    <row r="105" ht="42" customHeight="1">
      <c r="A105" s="4" t="n"/>
      <c r="B105" s="5" t="n"/>
      <c r="C105" s="5" t="n"/>
      <c r="D105" s="5" t="n"/>
      <c r="E105" s="5" t="n"/>
      <c r="F105" s="6" t="n"/>
      <c r="G105" s="5" t="n"/>
      <c r="H105" s="5" t="n"/>
      <c r="I105" s="6" t="n"/>
      <c r="J105" s="6" t="n"/>
      <c r="K105" s="7" t="n"/>
      <c r="L105" s="5" t="n"/>
      <c r="M105" s="5" t="n"/>
      <c r="N105" s="8">
        <f>IF(A105="","",IF(OR(L105="Critique",M105="Probable"),"Élevé",IF(OR(L105="Élevé",M105="Possible"),"Moyen","Faible")))</f>
        <v/>
      </c>
      <c r="O105" s="5" t="n"/>
      <c r="P105" s="5" t="n"/>
      <c r="Q105" s="5" t="n"/>
      <c r="R105" s="9" t="n"/>
      <c r="S105" s="9" t="n"/>
      <c r="T105" s="10">
        <f>IF(A105="","",IFERROR(VLOOKUP(Q105,'Paramètres'!$A$2:$B$5,2,FALSE),0))</f>
        <v/>
      </c>
      <c r="U105" s="8">
        <f>IF(A105="","",IF(S105="","",IF(S105&lt;TODAY(),"Test dépassé",IF(S105&lt;=TODAY()+30,"Test à planifier","À jour"))))</f>
        <v/>
      </c>
      <c r="V105" s="5" t="n"/>
    </row>
    <row r="106" ht="42" customHeight="1">
      <c r="A106" s="4" t="n"/>
      <c r="B106" s="5" t="n"/>
      <c r="C106" s="5" t="n"/>
      <c r="D106" s="5" t="n"/>
      <c r="E106" s="5" t="n"/>
      <c r="F106" s="6" t="n"/>
      <c r="G106" s="5" t="n"/>
      <c r="H106" s="5" t="n"/>
      <c r="I106" s="6" t="n"/>
      <c r="J106" s="6" t="n"/>
      <c r="K106" s="7" t="n"/>
      <c r="L106" s="5" t="n"/>
      <c r="M106" s="5" t="n"/>
      <c r="N106" s="8">
        <f>IF(A106="","",IF(OR(L106="Critique",M106="Probable"),"Élevé",IF(OR(L106="Élevé",M106="Possible"),"Moyen","Faible")))</f>
        <v/>
      </c>
      <c r="O106" s="5" t="n"/>
      <c r="P106" s="5" t="n"/>
      <c r="Q106" s="5" t="n"/>
      <c r="R106" s="9" t="n"/>
      <c r="S106" s="9" t="n"/>
      <c r="T106" s="10">
        <f>IF(A106="","",IFERROR(VLOOKUP(Q106,'Paramètres'!$A$2:$B$5,2,FALSE),0))</f>
        <v/>
      </c>
      <c r="U106" s="8">
        <f>IF(A106="","",IF(S106="","",IF(S106&lt;TODAY(),"Test dépassé",IF(S106&lt;=TODAY()+30,"Test à planifier","À jour"))))</f>
        <v/>
      </c>
      <c r="V106" s="5" t="n"/>
    </row>
    <row r="107" ht="42" customHeight="1">
      <c r="A107" s="4" t="n"/>
      <c r="B107" s="5" t="n"/>
      <c r="C107" s="5" t="n"/>
      <c r="D107" s="5" t="n"/>
      <c r="E107" s="5" t="n"/>
      <c r="F107" s="6" t="n"/>
      <c r="G107" s="5" t="n"/>
      <c r="H107" s="5" t="n"/>
      <c r="I107" s="6" t="n"/>
      <c r="J107" s="6" t="n"/>
      <c r="K107" s="7" t="n"/>
      <c r="L107" s="5" t="n"/>
      <c r="M107" s="5" t="n"/>
      <c r="N107" s="8">
        <f>IF(A107="","",IF(OR(L107="Critique",M107="Probable"),"Élevé",IF(OR(L107="Élevé",M107="Possible"),"Moyen","Faible")))</f>
        <v/>
      </c>
      <c r="O107" s="5" t="n"/>
      <c r="P107" s="5" t="n"/>
      <c r="Q107" s="5" t="n"/>
      <c r="R107" s="9" t="n"/>
      <c r="S107" s="9" t="n"/>
      <c r="T107" s="10">
        <f>IF(A107="","",IFERROR(VLOOKUP(Q107,'Paramètres'!$A$2:$B$5,2,FALSE),0))</f>
        <v/>
      </c>
      <c r="U107" s="8">
        <f>IF(A107="","",IF(S107="","",IF(S107&lt;TODAY(),"Test dépassé",IF(S107&lt;=TODAY()+30,"Test à planifier","À jour"))))</f>
        <v/>
      </c>
      <c r="V107" s="5" t="n"/>
    </row>
    <row r="108" ht="42" customHeight="1">
      <c r="A108" s="4" t="n"/>
      <c r="B108" s="5" t="n"/>
      <c r="C108" s="5" t="n"/>
      <c r="D108" s="5" t="n"/>
      <c r="E108" s="5" t="n"/>
      <c r="F108" s="6" t="n"/>
      <c r="G108" s="5" t="n"/>
      <c r="H108" s="5" t="n"/>
      <c r="I108" s="6" t="n"/>
      <c r="J108" s="6" t="n"/>
      <c r="K108" s="7" t="n"/>
      <c r="L108" s="5" t="n"/>
      <c r="M108" s="5" t="n"/>
      <c r="N108" s="8">
        <f>IF(A108="","",IF(OR(L108="Critique",M108="Probable"),"Élevé",IF(OR(L108="Élevé",M108="Possible"),"Moyen","Faible")))</f>
        <v/>
      </c>
      <c r="O108" s="5" t="n"/>
      <c r="P108" s="5" t="n"/>
      <c r="Q108" s="5" t="n"/>
      <c r="R108" s="9" t="n"/>
      <c r="S108" s="9" t="n"/>
      <c r="T108" s="10">
        <f>IF(A108="","",IFERROR(VLOOKUP(Q108,'Paramètres'!$A$2:$B$5,2,FALSE),0))</f>
        <v/>
      </c>
      <c r="U108" s="8">
        <f>IF(A108="","",IF(S108="","",IF(S108&lt;TODAY(),"Test dépassé",IF(S108&lt;=TODAY()+30,"Test à planifier","À jour"))))</f>
        <v/>
      </c>
      <c r="V108" s="5" t="n"/>
    </row>
    <row r="109" ht="42" customHeight="1">
      <c r="A109" s="4" t="n"/>
      <c r="B109" s="5" t="n"/>
      <c r="C109" s="5" t="n"/>
      <c r="D109" s="5" t="n"/>
      <c r="E109" s="5" t="n"/>
      <c r="F109" s="6" t="n"/>
      <c r="G109" s="5" t="n"/>
      <c r="H109" s="5" t="n"/>
      <c r="I109" s="6" t="n"/>
      <c r="J109" s="6" t="n"/>
      <c r="K109" s="7" t="n"/>
      <c r="L109" s="5" t="n"/>
      <c r="M109" s="5" t="n"/>
      <c r="N109" s="8">
        <f>IF(A109="","",IF(OR(L109="Critique",M109="Probable"),"Élevé",IF(OR(L109="Élevé",M109="Possible"),"Moyen","Faible")))</f>
        <v/>
      </c>
      <c r="O109" s="5" t="n"/>
      <c r="P109" s="5" t="n"/>
      <c r="Q109" s="5" t="n"/>
      <c r="R109" s="9" t="n"/>
      <c r="S109" s="9" t="n"/>
      <c r="T109" s="10">
        <f>IF(A109="","",IFERROR(VLOOKUP(Q109,'Paramètres'!$A$2:$B$5,2,FALSE),0))</f>
        <v/>
      </c>
      <c r="U109" s="8">
        <f>IF(A109="","",IF(S109="","",IF(S109&lt;TODAY(),"Test dépassé",IF(S109&lt;=TODAY()+30,"Test à planifier","À jour"))))</f>
        <v/>
      </c>
      <c r="V109" s="5" t="n"/>
    </row>
    <row r="110" ht="42" customHeight="1">
      <c r="A110" s="4" t="n"/>
      <c r="B110" s="5" t="n"/>
      <c r="C110" s="5" t="n"/>
      <c r="D110" s="5" t="n"/>
      <c r="E110" s="5" t="n"/>
      <c r="F110" s="6" t="n"/>
      <c r="G110" s="5" t="n"/>
      <c r="H110" s="5" t="n"/>
      <c r="I110" s="6" t="n"/>
      <c r="J110" s="6" t="n"/>
      <c r="K110" s="7" t="n"/>
      <c r="L110" s="5" t="n"/>
      <c r="M110" s="5" t="n"/>
      <c r="N110" s="8">
        <f>IF(A110="","",IF(OR(L110="Critique",M110="Probable"),"Élevé",IF(OR(L110="Élevé",M110="Possible"),"Moyen","Faible")))</f>
        <v/>
      </c>
      <c r="O110" s="5" t="n"/>
      <c r="P110" s="5" t="n"/>
      <c r="Q110" s="5" t="n"/>
      <c r="R110" s="9" t="n"/>
      <c r="S110" s="9" t="n"/>
      <c r="T110" s="10">
        <f>IF(A110="","",IFERROR(VLOOKUP(Q110,'Paramètres'!$A$2:$B$5,2,FALSE),0))</f>
        <v/>
      </c>
      <c r="U110" s="8">
        <f>IF(A110="","",IF(S110="","",IF(S110&lt;TODAY(),"Test dépassé",IF(S110&lt;=TODAY()+30,"Test à planifier","À jour"))))</f>
        <v/>
      </c>
      <c r="V110" s="5" t="n"/>
    </row>
    <row r="111" ht="42" customHeight="1">
      <c r="A111" s="4" t="n"/>
      <c r="B111" s="5" t="n"/>
      <c r="C111" s="5" t="n"/>
      <c r="D111" s="5" t="n"/>
      <c r="E111" s="5" t="n"/>
      <c r="F111" s="6" t="n"/>
      <c r="G111" s="5" t="n"/>
      <c r="H111" s="5" t="n"/>
      <c r="I111" s="6" t="n"/>
      <c r="J111" s="6" t="n"/>
      <c r="K111" s="7" t="n"/>
      <c r="L111" s="5" t="n"/>
      <c r="M111" s="5" t="n"/>
      <c r="N111" s="8">
        <f>IF(A111="","",IF(OR(L111="Critique",M111="Probable"),"Élevé",IF(OR(L111="Élevé",M111="Possible"),"Moyen","Faible")))</f>
        <v/>
      </c>
      <c r="O111" s="5" t="n"/>
      <c r="P111" s="5" t="n"/>
      <c r="Q111" s="5" t="n"/>
      <c r="R111" s="9" t="n"/>
      <c r="S111" s="9" t="n"/>
      <c r="T111" s="10">
        <f>IF(A111="","",IFERROR(VLOOKUP(Q111,'Paramètres'!$A$2:$B$5,2,FALSE),0))</f>
        <v/>
      </c>
      <c r="U111" s="8">
        <f>IF(A111="","",IF(S111="","",IF(S111&lt;TODAY(),"Test dépassé",IF(S111&lt;=TODAY()+30,"Test à planifier","À jour"))))</f>
        <v/>
      </c>
      <c r="V111" s="5" t="n"/>
    </row>
    <row r="112" ht="42" customHeight="1">
      <c r="A112" s="4" t="n"/>
      <c r="B112" s="5" t="n"/>
      <c r="C112" s="5" t="n"/>
      <c r="D112" s="5" t="n"/>
      <c r="E112" s="5" t="n"/>
      <c r="F112" s="6" t="n"/>
      <c r="G112" s="5" t="n"/>
      <c r="H112" s="5" t="n"/>
      <c r="I112" s="6" t="n"/>
      <c r="J112" s="6" t="n"/>
      <c r="K112" s="7" t="n"/>
      <c r="L112" s="5" t="n"/>
      <c r="M112" s="5" t="n"/>
      <c r="N112" s="8">
        <f>IF(A112="","",IF(OR(L112="Critique",M112="Probable"),"Élevé",IF(OR(L112="Élevé",M112="Possible"),"Moyen","Faible")))</f>
        <v/>
      </c>
      <c r="O112" s="5" t="n"/>
      <c r="P112" s="5" t="n"/>
      <c r="Q112" s="5" t="n"/>
      <c r="R112" s="9" t="n"/>
      <c r="S112" s="9" t="n"/>
      <c r="T112" s="10">
        <f>IF(A112="","",IFERROR(VLOOKUP(Q112,'Paramètres'!$A$2:$B$5,2,FALSE),0))</f>
        <v/>
      </c>
      <c r="U112" s="8">
        <f>IF(A112="","",IF(S112="","",IF(S112&lt;TODAY(),"Test dépassé",IF(S112&lt;=TODAY()+30,"Test à planifier","À jour"))))</f>
        <v/>
      </c>
      <c r="V112" s="5" t="n"/>
    </row>
  </sheetData>
  <mergeCells count="1">
    <mergeCell ref="A1:V1"/>
  </mergeCells>
  <conditionalFormatting sqref="N4:N112">
    <cfRule type="expression" priority="1" dxfId="0" stopIfTrue="1">
      <formula>N4="Élevé"</formula>
    </cfRule>
  </conditionalFormatting>
  <conditionalFormatting sqref="Q4:Q112">
    <cfRule type="expression" priority="2" dxfId="1" stopIfTrue="1">
      <formula>Q4="Opérationnel"</formula>
    </cfRule>
  </conditionalFormatting>
  <conditionalFormatting sqref="U4:U112">
    <cfRule type="expression" priority="3" dxfId="0" stopIfTrue="1">
      <formula>U4="Test dépassé"</formula>
    </cfRule>
    <cfRule type="expression" priority="4" dxfId="1" stopIfTrue="1">
      <formula>U4="À jour"</formula>
    </cfRule>
  </conditionalFormatting>
  <dataValidations count="4">
    <dataValidation sqref="L4:L112" showErrorMessage="1" showInputMessage="1" allowBlank="1" errorTitle="Valeur non autorisée" error="Sélectionnez une valeur dans la liste proposée." promptTitle="Impact opérationnel" prompt="Choisissez le niveau d'impact opérationnel." type="list">
      <formula1>'Paramètres'!$D$2:$D$5</formula1>
    </dataValidation>
    <dataValidation sqref="M4:M112" showErrorMessage="1" showInputMessage="1" allowBlank="1" errorTitle="Valeur non autorisée" error="Sélectionnez une valeur dans la liste proposée." promptTitle="Probabilité de rupture" prompt="Choisissez la probabilité de rupture." type="list">
      <formula1>'Paramètres'!$E$2:$E$4</formula1>
    </dataValidation>
    <dataValidation sqref="Q4:Q112" showErrorMessage="1" showInputMessage="1" allowBlank="1" errorTitle="Valeur non autorisée" error="Sélectionnez un statut dans la liste proposée." promptTitle="Statut du dispositif" prompt="Choisissez le niveau d'avancement du dispositif." type="list">
      <formula1>'Paramètres'!$F$2:$F$5</formula1>
    </dataValidation>
    <dataValidation sqref="D4:D112" showErrorMessage="1" showInputMessage="1" allowBlank="1" errorTitle="Valeur non autorisée" error="Sélectionnez un site dans la liste proposée." promptTitle="Site principal" prompt="Choisissez le site concerné." type="list">
      <formula1>'Paramètres'!$G$2:$G$10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9" customWidth="1" min="2" max="2"/>
    <col width="4" customWidth="1" min="3" max="3"/>
    <col width="22" customWidth="1" min="4" max="4"/>
    <col width="18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 ht="28" customHeight="1">
      <c r="A1" s="1" t="inlineStr">
        <is>
          <t>Tableau de bord — Plan de continuité d’activité</t>
        </is>
      </c>
    </row>
    <row r="2">
      <c r="A2" s="2" t="inlineStr">
        <is>
          <t>Synthèse des activités critiques, des risques et du niveau de préparation des dispositifs.</t>
        </is>
      </c>
    </row>
    <row r="3">
      <c r="A3" s="11" t="inlineStr">
        <is>
          <t>Indicateur</t>
        </is>
      </c>
      <c r="B3" s="11" t="inlineStr">
        <is>
          <t>Valeur</t>
        </is>
      </c>
    </row>
    <row r="4">
      <c r="A4" s="8" t="inlineStr">
        <is>
          <t>Nombre total d’activités</t>
        </is>
      </c>
      <c r="B4" s="12">
        <f>COUNTA('Activités critiques'!$A$4:$A$112)</f>
        <v/>
      </c>
    </row>
    <row r="5">
      <c r="A5" s="13" t="inlineStr">
        <is>
          <t>Activités à risque élevé</t>
        </is>
      </c>
      <c r="B5" s="12">
        <f>COUNTIF('Activités critiques'!$N$4:$N$112,"Élevé")</f>
        <v/>
      </c>
    </row>
    <row r="6">
      <c r="A6" s="8" t="inlineStr">
        <is>
          <t>Taux moyen de préparation</t>
        </is>
      </c>
      <c r="B6" s="14">
        <f>IFERROR(AVERAGE('Activités critiques'!$T$4:$T$112),0)</f>
        <v/>
      </c>
    </row>
    <row r="7">
      <c r="A7" s="13" t="inlineStr">
        <is>
          <t>Impact financier journalier total</t>
        </is>
      </c>
      <c r="B7" s="15">
        <f>SUM('Activités critiques'!$K$4:$K$112)</f>
        <v/>
      </c>
    </row>
    <row r="8">
      <c r="A8" s="8" t="inlineStr">
        <is>
          <t>Nombre de tests dépassés</t>
        </is>
      </c>
      <c r="B8" s="12">
        <f>COUNTIF('Activités critiques'!$U$4:$U$112,"Test dépassé")</f>
        <v/>
      </c>
    </row>
    <row r="9">
      <c r="A9" s="13" t="inlineStr">
        <is>
          <t>Pourcentage d’activités opérationnelles</t>
        </is>
      </c>
      <c r="B9" s="14">
        <f>IFERROR(COUNTIF('Activités critiques'!$Q$4:$Q$112,"Opérationnel")/COUNTA('Activités critiques'!$A$4:$A$112),0)</f>
        <v/>
      </c>
    </row>
    <row r="12">
      <c r="A12" s="11" t="inlineStr">
        <is>
          <t>Niveau de risque</t>
        </is>
      </c>
      <c r="B12" s="11" t="inlineStr">
        <is>
          <t>Nombre d’activités</t>
        </is>
      </c>
      <c r="D12" s="11" t="inlineStr">
        <is>
          <t>Statut du dispositif</t>
        </is>
      </c>
      <c r="E12" s="11" t="inlineStr">
        <is>
          <t>Nombre d’activités</t>
        </is>
      </c>
    </row>
    <row r="13">
      <c r="A13" s="8" t="inlineStr">
        <is>
          <t>Faible</t>
        </is>
      </c>
      <c r="B13" s="16">
        <f>COUNTIF('Activités critiques'!$N$4:$N$112,A13)</f>
        <v/>
      </c>
      <c r="D13" s="8" t="inlineStr">
        <is>
          <t>À définir</t>
        </is>
      </c>
      <c r="E13" s="16">
        <f>COUNTIF('Activités critiques'!$Q$4:$Q$112,D13)</f>
        <v/>
      </c>
    </row>
    <row r="14">
      <c r="A14" s="13" t="inlineStr">
        <is>
          <t>Moyen</t>
        </is>
      </c>
      <c r="B14" s="17">
        <f>COUNTIF('Activités critiques'!$N$4:$N$112,A14)</f>
        <v/>
      </c>
      <c r="D14" s="13" t="inlineStr">
        <is>
          <t>En cours</t>
        </is>
      </c>
      <c r="E14" s="17">
        <f>COUNTIF('Activités critiques'!$Q$4:$Q$112,D14)</f>
        <v/>
      </c>
    </row>
    <row r="15">
      <c r="A15" s="8" t="inlineStr">
        <is>
          <t>Élevé</t>
        </is>
      </c>
      <c r="B15" s="16">
        <f>COUNTIF('Activités critiques'!$N$4:$N$112,A15)</f>
        <v/>
      </c>
      <c r="D15" s="8" t="inlineStr">
        <is>
          <t>À tester</t>
        </is>
      </c>
      <c r="E15" s="16">
        <f>COUNTIF('Activités critiques'!$Q$4:$Q$112,D15)</f>
        <v/>
      </c>
    </row>
    <row r="16">
      <c r="D16" s="13" t="inlineStr">
        <is>
          <t>Opérationnel</t>
        </is>
      </c>
      <c r="E16" s="17">
        <f>COUNTIF('Activités critiques'!$Q$4:$Q$112,D16)</f>
        <v/>
      </c>
    </row>
    <row r="19">
      <c r="A19" s="11" t="inlineStr">
        <is>
          <t>Suivi des échéances</t>
        </is>
      </c>
      <c r="B19" s="11" t="inlineStr">
        <is>
          <t>Nombre d’activités</t>
        </is>
      </c>
    </row>
    <row r="20">
      <c r="A20" s="8" t="inlineStr">
        <is>
          <t>Test dépassé</t>
        </is>
      </c>
      <c r="B20" s="16">
        <f>COUNTIF('Activités critiques'!$U$4:$U$112,A20)</f>
        <v/>
      </c>
    </row>
    <row r="21">
      <c r="A21" s="13" t="inlineStr">
        <is>
          <t>Test à planifier</t>
        </is>
      </c>
      <c r="B21" s="17">
        <f>COUNTIF('Activités critiques'!$U$4:$U$112,A21)</f>
        <v/>
      </c>
    </row>
    <row r="22">
      <c r="A22" s="8" t="inlineStr">
        <is>
          <t>À jour</t>
        </is>
      </c>
      <c r="B22" s="16">
        <f>COUNTIF('Activités critiques'!$U$4:$U$112,A22)</f>
        <v/>
      </c>
    </row>
  </sheetData>
  <mergeCells count="1">
    <mergeCell ref="A1:U1"/>
  </mergeCells>
  <conditionalFormatting sqref="A15">
    <cfRule type="expression" priority="1" dxfId="0" stopIfTrue="1">
      <formula>A15="Élevé"</formula>
    </cfRule>
  </conditionalFormatting>
  <conditionalFormatting sqref="D16">
    <cfRule type="expression" priority="2" dxfId="1" stopIfTrue="1">
      <formula>D16="Opérationnel"</formula>
    </cfRule>
  </conditionalFormatting>
  <conditionalFormatting sqref="A20">
    <cfRule type="expression" priority="3" dxfId="0" stopIfTrue="1">
      <formula>A20="Test dépassé"</formula>
    </cfRule>
  </conditionalFormatting>
  <conditionalFormatting sqref="A22">
    <cfRule type="expression" priority="4" dxfId="1" stopIfTrue="1">
      <formula>A22="À jour"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4" customWidth="1" min="3" max="3"/>
    <col width="18" customWidth="1" min="4" max="4"/>
    <col width="18" customWidth="1" min="5" max="5"/>
    <col width="24" customWidth="1" min="6" max="6"/>
    <col width="18" customWidth="1" min="7" max="7"/>
  </cols>
  <sheetData>
    <row r="1">
      <c r="A1" s="3" t="inlineStr">
        <is>
          <t>Statut</t>
        </is>
      </c>
      <c r="B1" s="3" t="inlineStr">
        <is>
          <t>Taux de préparation</t>
        </is>
      </c>
      <c r="D1" s="3" t="inlineStr">
        <is>
          <t>Impacts</t>
        </is>
      </c>
      <c r="E1" s="3" t="inlineStr">
        <is>
          <t>Probabilités</t>
        </is>
      </c>
      <c r="F1" s="3" t="inlineStr">
        <is>
          <t>Statuts des dispositifs</t>
        </is>
      </c>
      <c r="G1" s="3" t="inlineStr">
        <is>
          <t>Sites français</t>
        </is>
      </c>
    </row>
    <row r="2">
      <c r="A2" s="5" t="inlineStr">
        <is>
          <t>À définir</t>
        </is>
      </c>
      <c r="B2" s="18" t="n">
        <v>0</v>
      </c>
      <c r="D2" s="5" t="inlineStr">
        <is>
          <t>Faible</t>
        </is>
      </c>
      <c r="E2" s="5" t="inlineStr">
        <is>
          <t>Rare</t>
        </is>
      </c>
      <c r="F2" s="5" t="inlineStr">
        <is>
          <t>À définir</t>
        </is>
      </c>
      <c r="G2" s="5" t="inlineStr">
        <is>
          <t>Paris</t>
        </is>
      </c>
    </row>
    <row r="3">
      <c r="A3" s="5" t="inlineStr">
        <is>
          <t>En cours</t>
        </is>
      </c>
      <c r="B3" s="18" t="n">
        <v>0.5</v>
      </c>
      <c r="D3" s="5" t="inlineStr">
        <is>
          <t>Moyen</t>
        </is>
      </c>
      <c r="E3" s="5" t="inlineStr">
        <is>
          <t>Possible</t>
        </is>
      </c>
      <c r="F3" s="5" t="inlineStr">
        <is>
          <t>En cours</t>
        </is>
      </c>
      <c r="G3" s="5" t="inlineStr">
        <is>
          <t>Lyon</t>
        </is>
      </c>
    </row>
    <row r="4">
      <c r="A4" s="5" t="inlineStr">
        <is>
          <t>À tester</t>
        </is>
      </c>
      <c r="B4" s="18" t="n">
        <v>0.75</v>
      </c>
      <c r="D4" s="5" t="inlineStr">
        <is>
          <t>Élevé</t>
        </is>
      </c>
      <c r="E4" s="5" t="inlineStr">
        <is>
          <t>Probable</t>
        </is>
      </c>
      <c r="F4" s="5" t="inlineStr">
        <is>
          <t>À tester</t>
        </is>
      </c>
      <c r="G4" s="5" t="inlineStr">
        <is>
          <t>Nantes</t>
        </is>
      </c>
    </row>
    <row r="5">
      <c r="A5" s="5" t="inlineStr">
        <is>
          <t>Opérationnel</t>
        </is>
      </c>
      <c r="B5" s="18" t="n">
        <v>1</v>
      </c>
      <c r="D5" s="5" t="inlineStr">
        <is>
          <t>Critique</t>
        </is>
      </c>
      <c r="E5" s="5" t="n"/>
      <c r="F5" s="5" t="inlineStr">
        <is>
          <t>Opérationnel</t>
        </is>
      </c>
      <c r="G5" s="5" t="inlineStr">
        <is>
          <t>Lille</t>
        </is>
      </c>
    </row>
    <row r="6">
      <c r="D6" s="5" t="n"/>
      <c r="E6" s="5" t="n"/>
      <c r="F6" s="5" t="n"/>
      <c r="G6" s="5" t="inlineStr">
        <is>
          <t>Marseille</t>
        </is>
      </c>
    </row>
    <row r="7">
      <c r="D7" s="5" t="n"/>
      <c r="E7" s="5" t="n"/>
      <c r="F7" s="5" t="n"/>
      <c r="G7" s="5" t="inlineStr">
        <is>
          <t>Toulouse</t>
        </is>
      </c>
    </row>
    <row r="8">
      <c r="D8" s="5" t="n"/>
      <c r="E8" s="5" t="n"/>
      <c r="F8" s="5" t="n"/>
      <c r="G8" s="5" t="inlineStr">
        <is>
          <t>Bordeaux</t>
        </is>
      </c>
    </row>
    <row r="9">
      <c r="D9" s="5" t="n"/>
      <c r="E9" s="5" t="n"/>
      <c r="F9" s="5" t="n"/>
      <c r="G9" s="5" t="inlineStr">
        <is>
          <t>Strasbourg</t>
        </is>
      </c>
    </row>
    <row r="10">
      <c r="D10" s="5" t="n"/>
      <c r="E10" s="5" t="n"/>
      <c r="F10" s="5" t="n"/>
      <c r="G10" s="5" t="inlineStr">
        <is>
          <t>Rennes</t>
        </is>
      </c>
    </row>
    <row r="13">
      <c r="A13" s="19" t="inlineStr">
        <is>
          <t>Notice</t>
        </is>
      </c>
    </row>
    <row r="14" ht="38" customHeight="1">
      <c r="A14" s="8" t="inlineStr">
        <is>
          <t>Renseigner les cellules jaunes, utiliser les dates au format JJ/MM/AAAA, documenter les dépendances critiques et tester régulièrement les solutions de secours.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0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Mode d'emploi — Plan de continuité d’activité</t>
        </is>
      </c>
    </row>
    <row r="3">
      <c r="A3" s="3" t="inlineStr">
        <is>
          <t>Élément</t>
        </is>
      </c>
      <c r="B3" s="3" t="inlineStr">
        <is>
          <t>Consigne d'utilisation</t>
        </is>
      </c>
    </row>
    <row r="4" ht="44" customHeight="1">
      <c r="A4" s="20" t="inlineStr">
        <is>
          <t>Activités critiques</t>
        </is>
      </c>
      <c r="B4" s="8" t="inlineStr">
        <is>
          <t>Saisir une ligne par activité indispensable au fonctionnement de l'entreprise. Les cellules jaunes sont prévues pour les informations à compléter ou à mettre à jour.</t>
        </is>
      </c>
    </row>
    <row r="5" ht="44" customHeight="1">
      <c r="A5" s="21" t="inlineStr">
        <is>
          <t>Niveau de risque</t>
        </is>
      </c>
      <c r="B5" s="13" t="inlineStr">
        <is>
          <t>Le niveau de risque est calculé automatiquement à partir de l'impact opérationnel et de la probabilité de rupture.</t>
        </is>
      </c>
    </row>
    <row r="6" ht="44" customHeight="1">
      <c r="A6" s="20" t="inlineStr">
        <is>
          <t>Tests PCA</t>
        </is>
      </c>
      <c r="B6" s="8" t="inlineStr">
        <is>
          <t>Renseigner le dernier test et le prochain test prévu au format JJ/MM/AAAA. L'alerte d'échéance signale les tests dépassés ou à planifier.</t>
        </is>
      </c>
    </row>
    <row r="7" ht="44" customHeight="1">
      <c r="A7" s="21" t="inlineStr">
        <is>
          <t>Tableau de bord</t>
        </is>
      </c>
      <c r="B7" s="13" t="inlineStr">
        <is>
          <t>Utiliser cette feuille lors des revues de direction, exercices PCA, audits internes, revues RGPD ou ISO 22301.</t>
        </is>
      </c>
    </row>
    <row r="8" ht="44" customHeight="1">
      <c r="A8" s="20" t="inlineStr">
        <is>
          <t>Paramètres</t>
        </is>
      </c>
      <c r="B8" s="8" t="inlineStr">
        <is>
          <t>Mettre à jour les taux de préparation, les listes de valeurs contrôlées et les sites si l'organisation évolue.</t>
        </is>
      </c>
    </row>
    <row r="9" ht="44" customHeight="1">
      <c r="A9" s="21" t="inlineStr">
        <is>
          <t>Dépendances critiques</t>
        </is>
      </c>
      <c r="B9" s="13" t="inlineStr">
        <is>
          <t>Documenter les applications, prestataires, fournisseurs, accès et moyens de secours nécessaires au maintien de chaque activité.</t>
        </is>
      </c>
    </row>
    <row r="12">
      <c r="A12" s="19" t="inlineStr">
        <is>
          <t>Rappel de revue</t>
        </is>
      </c>
    </row>
    <row r="13" ht="38" customHeight="1">
      <c r="A13" s="8" t="inlineStr">
        <is>
          <t>Prévoir une revue périodique des risques, des responsables, des fournisseurs critiques et des résultats de tests afin de maintenir le PCA à jour.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2026-09-08T18:05:23Z</dcterms:created>
  <dcterms:modified xmlns:dcterms="http://purl.org/dc/terms/" xmlns:xsi="http://www.w3.org/2001/XMLSchema-instance" xsi:type="dcterms:W3CDTF">2026-09-08T18:05:23Z</dcterms:modified>
</cp:coreProperties>
</file>