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 kilométriqu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Paramètres" sheetId="3" state="visible" r:id="rId3"/>
  </sheets>
  <definedNames>
    <definedName name="_xlnm._FilterDatabase" localSheetId="0" hidden="1">'Notes kilométriques'!$A$3:$S$12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0.000&quot; € / km&quot;"/>
    <numFmt numFmtId="165" formatCode="yyyy-mm-dd"/>
    <numFmt numFmtId="166" formatCode="DD/MM/YYYY"/>
    <numFmt numFmtId="167" formatCode="#,##0.00&quot; €&quot;"/>
    <numFmt numFmtId="168" formatCode="#,##0&quot; km&quot;"/>
    <numFmt numFmtId="169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i val="1"/>
      <color rgb="006B7280"/>
      <sz val="10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12946A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9731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167" fontId="2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167" fontId="2" fillId="3" borderId="1" applyAlignment="1" pivotButton="0" quotePrefix="0" xfId="0">
      <alignment horizontal="right" vertical="center"/>
    </xf>
    <xf numFmtId="0" fontId="2" fillId="3" borderId="0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left" vertical="center" wrapText="1"/>
    </xf>
    <xf numFmtId="1" fontId="3" fillId="0" borderId="1" applyAlignment="1" pivotButton="0" quotePrefix="0" xfId="0">
      <alignment horizontal="right" vertical="center"/>
    </xf>
    <xf numFmtId="168" fontId="3" fillId="5" borderId="1" applyAlignment="1" pivotButton="0" quotePrefix="0" xfId="0">
      <alignment horizontal="right" vertical="center"/>
    </xf>
    <xf numFmtId="169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168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9" fontId="3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FFFFFF"/>
      </font>
      <fill>
        <patternFill patternType="solid">
          <fgColor rgb="00F9731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remboursé par collaborateur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'Synthèse'!C14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'Synthèse'!$A$15:$A$23</f>
            </numRef>
          </cat>
          <val>
            <numRef>
              <f>'Synthèse'!$C$15:$C$23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Collaborateur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frais par nature</a:t>
            </a:r>
          </a:p>
        </rich>
      </tx>
    </title>
    <plotArea>
      <pieChart>
        <varyColors val="1"/>
        <ser>
          <idx val="0"/>
          <order val="0"/>
          <tx>
            <strRef>
              <f>'Synthèse'!F14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'Synthèse'!$E$15:$E$18</f>
            </numRef>
          </cat>
          <val>
            <numRef>
              <f>'Synthèse'!$F$15:$F$18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des remboursements par date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'Synthèse'!F21</f>
            </strRef>
          </tx>
          <spPr>
            <a:ln xmlns:a="http://schemas.openxmlformats.org/drawingml/2006/main" w="25000">
              <a:solidFill>
                <a:srgbClr val="F9731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'Synthèse'!$E$22:$E$30</f>
            </numRef>
          </cat>
          <val>
            <numRef>
              <f>'Synthèse'!$F$22:$F$30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24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44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14" customWidth="1" min="3" max="3"/>
    <col width="14" customWidth="1" min="4" max="4"/>
    <col width="15" customWidth="1" min="5" max="5"/>
    <col width="24" customWidth="1" min="6" max="6"/>
    <col width="10" customWidth="1" min="7" max="7"/>
    <col width="11" customWidth="1" min="8" max="8"/>
    <col width="12" customWidth="1" min="9" max="9"/>
    <col width="11" customWidth="1" min="10" max="10"/>
    <col width="13" customWidth="1" min="11" max="11"/>
    <col width="12" customWidth="1" min="12" max="12"/>
    <col width="14" customWidth="1" min="13" max="13"/>
    <col width="11" customWidth="1" min="14" max="14"/>
    <col width="11" customWidth="1" min="15" max="15"/>
    <col width="12" customWidth="1" min="16" max="16"/>
    <col width="15" customWidth="1" min="17" max="17"/>
    <col width="12" customWidth="1" min="18" max="18"/>
    <col width="32" customWidth="1" min="19" max="19"/>
  </cols>
  <sheetData>
    <row r="1" ht="30" customHeight="1">
      <c r="A1" s="1" t="inlineStr">
        <is>
          <t>Notes de frais kilométriques — 2026</t>
        </is>
      </c>
    </row>
    <row r="3" ht="42" customHeight="1">
      <c r="A3" s="2" t="inlineStr">
        <is>
          <t>N°</t>
        </is>
      </c>
      <c r="B3" s="2" t="inlineStr">
        <is>
          <t>Date du déplacement</t>
        </is>
      </c>
      <c r="C3" s="2" t="inlineStr">
        <is>
          <t>Collaborateur</t>
        </is>
      </c>
      <c r="D3" s="2" t="inlineStr">
        <is>
          <t>Ville de départ</t>
        </is>
      </c>
      <c r="E3" s="2" t="inlineStr">
        <is>
          <t>Ville d'arrivée</t>
        </is>
      </c>
      <c r="F3" s="2" t="inlineStr">
        <is>
          <t>Motif professionnel</t>
        </is>
      </c>
      <c r="G3" s="2" t="inlineStr">
        <is>
          <t>Véhicule</t>
        </is>
      </c>
      <c r="H3" s="2" t="inlineStr">
        <is>
          <t>Puissance fiscale (CV)</t>
        </is>
      </c>
      <c r="I3" s="2" t="inlineStr">
        <is>
          <t>Kilomètres parcourus</t>
        </is>
      </c>
      <c r="J3" s="2" t="inlineStr">
        <is>
          <t>Aller-retour</t>
        </is>
      </c>
      <c r="K3" s="2" t="inlineStr">
        <is>
          <t>Kilomètres remboursables</t>
        </is>
      </c>
      <c r="L3" s="2" t="inlineStr">
        <is>
          <t>Taux applicable (€ / km)</t>
        </is>
      </c>
      <c r="M3" s="2" t="inlineStr">
        <is>
          <t>Indemnité kilométrique (€)</t>
        </is>
      </c>
      <c r="N3" s="2" t="inlineStr">
        <is>
          <t>Péages (€)</t>
        </is>
      </c>
      <c r="O3" s="2" t="inlineStr">
        <is>
          <t>Parking (€)</t>
        </is>
      </c>
      <c r="P3" s="2" t="inlineStr">
        <is>
          <t>Autres frais (€)</t>
        </is>
      </c>
      <c r="Q3" s="2" t="inlineStr">
        <is>
          <t>Total à rembourser (€)</t>
        </is>
      </c>
      <c r="R3" s="2" t="inlineStr">
        <is>
          <t>Statut</t>
        </is>
      </c>
      <c r="S3" s="2" t="inlineStr">
        <is>
          <t>Commentaire</t>
        </is>
      </c>
    </row>
    <row r="4">
      <c r="A4" s="3" t="n">
        <v>1</v>
      </c>
      <c r="B4" s="4" t="n">
        <v>46027</v>
      </c>
      <c r="C4" s="5" t="inlineStr">
        <is>
          <t>Camille</t>
        </is>
      </c>
      <c r="D4" s="5" t="inlineStr">
        <is>
          <t>Paris</t>
        </is>
      </c>
      <c r="E4" s="5" t="inlineStr">
        <is>
          <t>Versailles</t>
        </is>
      </c>
      <c r="F4" s="5" t="inlineStr">
        <is>
          <t>Rendez-vous client</t>
        </is>
      </c>
      <c r="G4" s="3" t="inlineStr">
        <is>
          <t>Voiture</t>
        </is>
      </c>
      <c r="H4" s="3" t="n">
        <v>5</v>
      </c>
      <c r="I4" s="3" t="n">
        <v>46</v>
      </c>
      <c r="J4" s="3" t="inlineStr">
        <is>
          <t>Oui</t>
        </is>
      </c>
      <c r="K4" s="3">
        <f>IF(J4="Oui",I4*2,I4)</f>
        <v/>
      </c>
      <c r="L4" s="6">
        <f>IFERROR(VLOOKUP(H4,Paramètres!$A$5:$B$9,2,FALSE),0)</f>
        <v/>
      </c>
      <c r="M4" s="7">
        <f>K4*L4</f>
        <v/>
      </c>
      <c r="N4" s="7" t="n">
        <v>8.5</v>
      </c>
      <c r="O4" s="7" t="n">
        <v>12</v>
      </c>
      <c r="P4" s="7" t="n">
        <v>0</v>
      </c>
      <c r="Q4" s="7">
        <f>SUM(M4:P4)</f>
        <v/>
      </c>
      <c r="R4" s="3" t="inlineStr">
        <is>
          <t>Validée</t>
        </is>
      </c>
      <c r="S4" s="5" t="inlineStr">
        <is>
          <t>Justificatif carte péage joint</t>
        </is>
      </c>
    </row>
    <row r="5">
      <c r="A5" s="8" t="n">
        <v>2</v>
      </c>
      <c r="B5" s="9" t="n">
        <v>46036</v>
      </c>
      <c r="C5" s="10" t="inlineStr">
        <is>
          <t>Julien</t>
        </is>
      </c>
      <c r="D5" s="10" t="inlineStr">
        <is>
          <t>Lyon</t>
        </is>
      </c>
      <c r="E5" s="10" t="inlineStr">
        <is>
          <t>Villeurbanne</t>
        </is>
      </c>
      <c r="F5" s="10" t="inlineStr">
        <is>
          <t>Visite de chantier</t>
        </is>
      </c>
      <c r="G5" s="8" t="inlineStr">
        <is>
          <t>Moto</t>
        </is>
      </c>
      <c r="H5" s="8" t="n">
        <v>4</v>
      </c>
      <c r="I5" s="8" t="n">
        <v>18</v>
      </c>
      <c r="J5" s="8" t="inlineStr">
        <is>
          <t>Non</t>
        </is>
      </c>
      <c r="K5" s="11">
        <f>IF(J5="Oui",I5*2,I5)</f>
        <v/>
      </c>
      <c r="L5" s="12">
        <f>IFERROR(VLOOKUP(H5,Paramètres!$A$5:$B$9,2,FALSE),0)</f>
        <v/>
      </c>
      <c r="M5" s="13">
        <f>K5*L5</f>
        <v/>
      </c>
      <c r="N5" s="14" t="n">
        <v>0</v>
      </c>
      <c r="O5" s="14" t="n">
        <v>4.5</v>
      </c>
      <c r="P5" s="14" t="n">
        <v>0</v>
      </c>
      <c r="Q5" s="14">
        <f>SUM(M5:P5)</f>
        <v/>
      </c>
      <c r="R5" s="8" t="inlineStr">
        <is>
          <t>Remboursée</t>
        </is>
      </c>
      <c r="S5" s="10" t="inlineStr"/>
    </row>
    <row r="6">
      <c r="A6" s="3" t="n">
        <v>3</v>
      </c>
      <c r="B6" s="4" t="n">
        <v>46049</v>
      </c>
      <c r="C6" s="5" t="inlineStr">
        <is>
          <t>Chloé</t>
        </is>
      </c>
      <c r="D6" s="5" t="inlineStr">
        <is>
          <t>Marseille</t>
        </is>
      </c>
      <c r="E6" s="5" t="inlineStr">
        <is>
          <t>Aix-en-Provence</t>
        </is>
      </c>
      <c r="F6" s="5" t="inlineStr">
        <is>
          <t>Réunion fournisseur</t>
        </is>
      </c>
      <c r="G6" s="3" t="inlineStr">
        <is>
          <t>Voiture</t>
        </is>
      </c>
      <c r="H6" s="3" t="n">
        <v>6</v>
      </c>
      <c r="I6" s="3" t="n">
        <v>65</v>
      </c>
      <c r="J6" s="3" t="inlineStr">
        <is>
          <t>Oui</t>
        </is>
      </c>
      <c r="K6" s="3">
        <f>IF(J6="Oui",I6*2,I6)</f>
        <v/>
      </c>
      <c r="L6" s="6">
        <f>IFERROR(VLOOKUP(H6,Paramètres!$A$5:$B$9,2,FALSE),0)</f>
        <v/>
      </c>
      <c r="M6" s="7">
        <f>K6*L6</f>
        <v/>
      </c>
      <c r="N6" s="7" t="n">
        <v>11.2</v>
      </c>
      <c r="O6" s="7" t="n">
        <v>8</v>
      </c>
      <c r="P6" s="7" t="n">
        <v>0</v>
      </c>
      <c r="Q6" s="7">
        <f>SUM(M6:P6)</f>
        <v/>
      </c>
      <c r="R6" s="3" t="inlineStr">
        <is>
          <t>Validée</t>
        </is>
      </c>
      <c r="S6" s="5" t="inlineStr"/>
    </row>
    <row r="7">
      <c r="A7" s="8" t="n">
        <v>4</v>
      </c>
      <c r="B7" s="9" t="n">
        <v>46059</v>
      </c>
      <c r="C7" s="10" t="inlineStr">
        <is>
          <t>Thomas</t>
        </is>
      </c>
      <c r="D7" s="10" t="inlineStr">
        <is>
          <t>Toulouse</t>
        </is>
      </c>
      <c r="E7" s="10" t="inlineStr">
        <is>
          <t>Montauban</t>
        </is>
      </c>
      <c r="F7" s="10" t="inlineStr">
        <is>
          <t>Formation logiciel</t>
        </is>
      </c>
      <c r="G7" s="8" t="inlineStr">
        <is>
          <t>Voiture</t>
        </is>
      </c>
      <c r="H7" s="8" t="n">
        <v>5</v>
      </c>
      <c r="I7" s="8" t="n">
        <v>52</v>
      </c>
      <c r="J7" s="8" t="inlineStr">
        <is>
          <t>Oui</t>
        </is>
      </c>
      <c r="K7" s="11">
        <f>IF(J7="Oui",I7*2,I7)</f>
        <v/>
      </c>
      <c r="L7" s="12">
        <f>IFERROR(VLOOKUP(H7,Paramètres!$A$5:$B$9,2,FALSE),0)</f>
        <v/>
      </c>
      <c r="M7" s="13">
        <f>K7*L7</f>
        <v/>
      </c>
      <c r="N7" s="14" t="n">
        <v>7.4</v>
      </c>
      <c r="O7" s="14" t="n">
        <v>6</v>
      </c>
      <c r="P7" s="14" t="n">
        <v>0</v>
      </c>
      <c r="Q7" s="14">
        <f>SUM(M7:P7)</f>
        <v/>
      </c>
      <c r="R7" s="8" t="inlineStr">
        <is>
          <t>À contrôler</t>
        </is>
      </c>
      <c r="S7" s="10" t="inlineStr">
        <is>
          <t>Facture parking manquante</t>
        </is>
      </c>
    </row>
    <row r="8">
      <c r="A8" s="3" t="n">
        <v>5</v>
      </c>
      <c r="B8" s="4" t="n">
        <v>46070</v>
      </c>
      <c r="C8" s="5" t="inlineStr">
        <is>
          <t>Léa</t>
        </is>
      </c>
      <c r="D8" s="5" t="inlineStr">
        <is>
          <t>Bordeaux</t>
        </is>
      </c>
      <c r="E8" s="5" t="inlineStr">
        <is>
          <t>Arcachon</t>
        </is>
      </c>
      <c r="F8" s="5" t="inlineStr">
        <is>
          <t>Rendez-vous client</t>
        </is>
      </c>
      <c r="G8" s="3" t="inlineStr">
        <is>
          <t>Scooter</t>
        </is>
      </c>
      <c r="H8" s="3" t="n">
        <v>3</v>
      </c>
      <c r="I8" s="3" t="n">
        <v>60</v>
      </c>
      <c r="J8" s="3" t="inlineStr">
        <is>
          <t>Oui</t>
        </is>
      </c>
      <c r="K8" s="3">
        <f>IF(J8="Oui",I8*2,I8)</f>
        <v/>
      </c>
      <c r="L8" s="6">
        <f>IFERROR(VLOOKUP(H8,Paramètres!$A$5:$B$9,2,FALSE),0)</f>
        <v/>
      </c>
      <c r="M8" s="7">
        <f>K8*L8</f>
        <v/>
      </c>
      <c r="N8" s="7" t="n">
        <v>4.1</v>
      </c>
      <c r="O8" s="7" t="n">
        <v>5</v>
      </c>
      <c r="P8" s="7" t="n">
        <v>0</v>
      </c>
      <c r="Q8" s="7">
        <f>SUM(M8:P8)</f>
        <v/>
      </c>
      <c r="R8" s="3" t="inlineStr">
        <is>
          <t>Validée</t>
        </is>
      </c>
      <c r="S8" s="5" t="inlineStr"/>
    </row>
    <row r="9">
      <c r="A9" s="8" t="n">
        <v>6</v>
      </c>
      <c r="B9" s="9" t="n">
        <v>46079</v>
      </c>
      <c r="C9" s="10" t="inlineStr">
        <is>
          <t>Nicolas</t>
        </is>
      </c>
      <c r="D9" s="10" t="inlineStr">
        <is>
          <t>Lille</t>
        </is>
      </c>
      <c r="E9" s="10" t="inlineStr">
        <is>
          <t>Bruxelles</t>
        </is>
      </c>
      <c r="F9" s="10" t="inlineStr">
        <is>
          <t>Salon professionnel</t>
        </is>
      </c>
      <c r="G9" s="8" t="inlineStr">
        <is>
          <t>Voiture</t>
        </is>
      </c>
      <c r="H9" s="8" t="n">
        <v>7</v>
      </c>
      <c r="I9" s="8" t="n">
        <v>110</v>
      </c>
      <c r="J9" s="8" t="inlineStr">
        <is>
          <t>Non</t>
        </is>
      </c>
      <c r="K9" s="11">
        <f>IF(J9="Oui",I9*2,I9)</f>
        <v/>
      </c>
      <c r="L9" s="12">
        <f>IFERROR(VLOOKUP(H9,Paramètres!$A$5:$B$9,2,FALSE),0)</f>
        <v/>
      </c>
      <c r="M9" s="13">
        <f>K9*L9</f>
        <v/>
      </c>
      <c r="N9" s="14" t="n">
        <v>14.8</v>
      </c>
      <c r="O9" s="14" t="n">
        <v>15</v>
      </c>
      <c r="P9" s="14" t="n">
        <v>12</v>
      </c>
      <c r="Q9" s="14">
        <f>SUM(M9:P9)</f>
        <v/>
      </c>
      <c r="R9" s="8" t="inlineStr">
        <is>
          <t>Remboursée</t>
        </is>
      </c>
      <c r="S9" s="10" t="inlineStr">
        <is>
          <t>Repas inclus dans autres frais</t>
        </is>
      </c>
    </row>
    <row r="10">
      <c r="A10" s="3" t="n">
        <v>7</v>
      </c>
      <c r="B10" s="4" t="n">
        <v>46090</v>
      </c>
      <c r="C10" s="5" t="inlineStr">
        <is>
          <t>Manon</t>
        </is>
      </c>
      <c r="D10" s="5" t="inlineStr">
        <is>
          <t>Nantes</t>
        </is>
      </c>
      <c r="E10" s="5" t="inlineStr">
        <is>
          <t>Angers</t>
        </is>
      </c>
      <c r="F10" s="5" t="inlineStr">
        <is>
          <t>Livraison professionnelle</t>
        </is>
      </c>
      <c r="G10" s="3" t="inlineStr">
        <is>
          <t>Voiture</t>
        </is>
      </c>
      <c r="H10" s="3" t="n">
        <v>5</v>
      </c>
      <c r="I10" s="3" t="n">
        <v>92</v>
      </c>
      <c r="J10" s="3" t="inlineStr">
        <is>
          <t>Oui</t>
        </is>
      </c>
      <c r="K10" s="3">
        <f>IF(J10="Oui",I10*2,I10)</f>
        <v/>
      </c>
      <c r="L10" s="6">
        <f>IFERROR(VLOOKUP(H10,Paramètres!$A$5:$B$9,2,FALSE),0)</f>
        <v/>
      </c>
      <c r="M10" s="7">
        <f>K10*L10</f>
        <v/>
      </c>
      <c r="N10" s="7" t="n">
        <v>13.6</v>
      </c>
      <c r="O10" s="7" t="n">
        <v>7.5</v>
      </c>
      <c r="P10" s="7" t="n">
        <v>0</v>
      </c>
      <c r="Q10" s="7">
        <f>SUM(M10:P10)</f>
        <v/>
      </c>
      <c r="R10" s="3" t="inlineStr">
        <is>
          <t>Validée</t>
        </is>
      </c>
      <c r="S10" s="5" t="inlineStr"/>
    </row>
    <row r="11">
      <c r="A11" s="8" t="n">
        <v>8</v>
      </c>
      <c r="B11" s="9" t="n">
        <v>46097</v>
      </c>
      <c r="C11" s="10" t="inlineStr">
        <is>
          <t>Hugo</t>
        </is>
      </c>
      <c r="D11" s="10" t="inlineStr">
        <is>
          <t>Strasbourg</t>
        </is>
      </c>
      <c r="E11" s="10" t="inlineStr">
        <is>
          <t>Colmar</t>
        </is>
      </c>
      <c r="F11" s="10" t="inlineStr">
        <is>
          <t>Visite de chantier</t>
        </is>
      </c>
      <c r="G11" s="8" t="inlineStr">
        <is>
          <t>Moto</t>
        </is>
      </c>
      <c r="H11" s="8" t="n">
        <v>4</v>
      </c>
      <c r="I11" s="8" t="n">
        <v>76</v>
      </c>
      <c r="J11" s="8" t="inlineStr">
        <is>
          <t>Oui</t>
        </is>
      </c>
      <c r="K11" s="11">
        <f>IF(J11="Oui",I11*2,I11)</f>
        <v/>
      </c>
      <c r="L11" s="12">
        <f>IFERROR(VLOOKUP(H11,Paramètres!$A$5:$B$9,2,FALSE),0)</f>
        <v/>
      </c>
      <c r="M11" s="13">
        <f>K11*L11</f>
        <v/>
      </c>
      <c r="N11" s="14" t="n">
        <v>0</v>
      </c>
      <c r="O11" s="14" t="n">
        <v>9</v>
      </c>
      <c r="P11" s="14" t="n">
        <v>0</v>
      </c>
      <c r="Q11" s="14">
        <f>SUM(M11:P11)</f>
        <v/>
      </c>
      <c r="R11" s="8" t="inlineStr">
        <is>
          <t>À contrôler</t>
        </is>
      </c>
      <c r="S11" s="10" t="inlineStr">
        <is>
          <t>Attente validation manager</t>
        </is>
      </c>
    </row>
    <row r="12">
      <c r="A12" s="3" t="n">
        <v>9</v>
      </c>
      <c r="B12" s="4" t="n">
        <v>46105</v>
      </c>
      <c r="C12" s="5" t="inlineStr">
        <is>
          <t>Émilie</t>
        </is>
      </c>
      <c r="D12" s="5" t="inlineStr">
        <is>
          <t>Nice</t>
        </is>
      </c>
      <c r="E12" s="5" t="inlineStr">
        <is>
          <t>Cannes</t>
        </is>
      </c>
      <c r="F12" s="5" t="inlineStr">
        <is>
          <t>Rendez-vous client</t>
        </is>
      </c>
      <c r="G12" s="3" t="inlineStr">
        <is>
          <t>Voiture</t>
        </is>
      </c>
      <c r="H12" s="3" t="n">
        <v>6</v>
      </c>
      <c r="I12" s="3" t="n">
        <v>33</v>
      </c>
      <c r="J12" s="3" t="inlineStr">
        <is>
          <t>Oui</t>
        </is>
      </c>
      <c r="K12" s="3">
        <f>IF(J12="Oui",I12*2,I12)</f>
        <v/>
      </c>
      <c r="L12" s="6">
        <f>IFERROR(VLOOKUP(H12,Paramètres!$A$5:$B$9,2,FALSE),0)</f>
        <v/>
      </c>
      <c r="M12" s="7">
        <f>K12*L12</f>
        <v/>
      </c>
      <c r="N12" s="7" t="n">
        <v>5.9</v>
      </c>
      <c r="O12" s="7" t="n">
        <v>11</v>
      </c>
      <c r="P12" s="7" t="n">
        <v>0</v>
      </c>
      <c r="Q12" s="7">
        <f>SUM(M12:P12)</f>
        <v/>
      </c>
      <c r="R12" s="3" t="inlineStr">
        <is>
          <t>Validée</t>
        </is>
      </c>
      <c r="S12" s="5" t="inlineStr"/>
    </row>
    <row r="13" ht="22" customHeight="1">
      <c r="A13" s="15" t="inlineStr">
        <is>
          <t>TOTAL</t>
        </is>
      </c>
      <c r="B13" s="15" t="n"/>
      <c r="C13" s="15" t="n"/>
      <c r="D13" s="15" t="n"/>
      <c r="E13" s="15" t="n"/>
      <c r="F13" s="15" t="n"/>
      <c r="G13" s="15" t="n"/>
      <c r="H13" s="15" t="n"/>
      <c r="I13" s="15" t="n"/>
      <c r="J13" s="15" t="n"/>
      <c r="K13" s="16">
        <f>SUM(K4:K12)</f>
        <v/>
      </c>
      <c r="L13" s="15" t="n"/>
      <c r="M13" s="17">
        <f>SUM(M4:M12)</f>
        <v/>
      </c>
      <c r="N13" s="17">
        <f>SUM(N4:N12)</f>
        <v/>
      </c>
      <c r="O13" s="15" t="n"/>
      <c r="P13" s="15" t="n"/>
      <c r="Q13" s="17">
        <f>SUM(Q4:Q12)</f>
        <v/>
      </c>
      <c r="R13" s="15" t="n"/>
      <c r="S13" s="15" t="n"/>
    </row>
    <row r="14">
      <c r="A14" s="18" t="inlineStr">
        <is>
          <t>Moyenne par déplacement</t>
        </is>
      </c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  <c r="K14" s="18" t="n"/>
      <c r="L14" s="18" t="n"/>
      <c r="M14" s="18" t="n"/>
      <c r="N14" s="18" t="n"/>
      <c r="O14" s="18" t="n"/>
      <c r="P14" s="18" t="n"/>
      <c r="Q14" s="19">
        <f>IFERROR(AVERAGE(Q4:Q12),0)</f>
        <v/>
      </c>
      <c r="R14" s="18" t="n"/>
      <c r="S14" s="18" t="n"/>
    </row>
  </sheetData>
  <autoFilter ref="A3:S12"/>
  <mergeCells count="3">
    <mergeCell ref="A1:S1"/>
    <mergeCell ref="A13:J13"/>
    <mergeCell ref="A14:P14"/>
  </mergeCells>
  <conditionalFormatting sqref="R4:R12">
    <cfRule type="expression" priority="1" dxfId="0" stopIfTrue="1">
      <formula>$R4="À contrôler"</formula>
    </cfRule>
    <cfRule type="expression" priority="2" dxfId="1" stopIfTrue="1">
      <formula>OR($R4="Validée",$R4="Remboursée")</formula>
    </cfRule>
  </conditionalFormatting>
  <conditionalFormatting sqref="Q4:Q12">
    <cfRule type="expression" priority="3" dxfId="2" stopIfTrue="1">
      <formula>$Q4=0</formula>
    </cfRule>
  </conditionalFormatting>
  <conditionalFormatting sqref="K4:K12">
    <cfRule type="expression" priority="4" dxfId="2" stopIfTrue="1">
      <formula>$K4=0</formula>
    </cfRule>
  </conditionalFormatting>
  <dataValidations count="3">
    <dataValidation sqref="J4:J12" showErrorMessage="1" showInputMessage="1" allowBlank="1" type="list">
      <formula1>"Oui,Non"</formula1>
    </dataValidation>
    <dataValidation sqref="G4:G12" showErrorMessage="1" showInputMessage="1" allowBlank="1" type="list">
      <formula1>"Voiture,Moto,Scooter"</formula1>
    </dataValidation>
    <dataValidation sqref="R4:R12" showErrorMessage="1" showInputMessage="1" allowBlank="1" type="list">
      <formula1>"À contrôler,Validée,Remboursée"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0" customWidth="1" min="3" max="3"/>
    <col width="4" customWidth="1" min="4" max="4"/>
    <col width="26" customWidth="1" min="5" max="5"/>
    <col width="18" customWidth="1" min="6" max="6"/>
    <col width="14" customWidth="1" min="7" max="7"/>
    <col width="14" customWidth="1" min="8" max="8"/>
  </cols>
  <sheetData>
    <row r="1" ht="30" customHeight="1">
      <c r="A1" s="1" t="inlineStr">
        <is>
          <t>Synthèse — Notes de frais kilométriques 2026</t>
        </is>
      </c>
    </row>
    <row r="3">
      <c r="A3" s="20" t="inlineStr">
        <is>
          <t>Indicateurs clés</t>
        </is>
      </c>
    </row>
    <row r="4">
      <c r="A4" s="21" t="inlineStr">
        <is>
          <t>Nombre de déplacements</t>
        </is>
      </c>
      <c r="B4" s="22">
        <f>COUNTIF('Notes kilométriques'!$B$4:$B$12,"&gt;0")</f>
        <v/>
      </c>
    </row>
    <row r="5">
      <c r="A5" s="23" t="inlineStr">
        <is>
          <t>Nombre de notes validées</t>
        </is>
      </c>
      <c r="B5" s="24">
        <f>COUNTIF('Notes kilométriques'!$R$4:$R$12,"Validée")</f>
        <v/>
      </c>
    </row>
    <row r="6">
      <c r="A6" s="21" t="inlineStr">
        <is>
          <t>Kilomètres remboursables</t>
        </is>
      </c>
      <c r="B6" s="25">
        <f>SUM('Notes kilométriques'!$K$4:$K$12)</f>
        <v/>
      </c>
    </row>
    <row r="7">
      <c r="A7" s="23" t="inlineStr">
        <is>
          <t>Total indemnités kilométriques</t>
        </is>
      </c>
      <c r="B7" s="13">
        <f>SUM('Notes kilométriques'!$M$4:$M$12)</f>
        <v/>
      </c>
    </row>
    <row r="8">
      <c r="A8" s="21" t="inlineStr">
        <is>
          <t>Total péages et parkings</t>
        </is>
      </c>
      <c r="B8" s="7">
        <f>SUM('Notes kilométriques'!$N$4:$O$12)</f>
        <v/>
      </c>
    </row>
    <row r="9">
      <c r="A9" s="23" t="inlineStr">
        <is>
          <t>Total à rembourser</t>
        </is>
      </c>
      <c r="B9" s="13">
        <f>SUM('Notes kilométriques'!$Q$4:$Q$12)</f>
        <v/>
      </c>
    </row>
    <row r="10">
      <c r="A10" s="21" t="inlineStr">
        <is>
          <t>Coût moyen par déplacement</t>
        </is>
      </c>
      <c r="B10" s="7">
        <f>IFERROR(AVERAGE('Notes kilométriques'!$Q$4:$Q$12),0)</f>
        <v/>
      </c>
    </row>
    <row r="11">
      <c r="A11" s="23" t="inlineStr">
        <is>
          <t>Pourcentage de notes validées</t>
        </is>
      </c>
      <c r="B11" s="26">
        <f>IFERROR(COUNTIF('Notes kilométriques'!$R$4:$R$12,"Validée")/COUNTA('Notes kilométriques'!$B$4:$B$12),0)</f>
        <v/>
      </c>
    </row>
    <row r="13">
      <c r="A13" s="20" t="inlineStr">
        <is>
          <t>Récapitulatif par collaborateur</t>
        </is>
      </c>
      <c r="E13" s="20" t="inlineStr">
        <is>
          <t>Répartition par nature de frais</t>
        </is>
      </c>
    </row>
    <row r="14">
      <c r="A14" s="2" t="inlineStr">
        <is>
          <t>Collaborateur</t>
        </is>
      </c>
      <c r="B14" s="2" t="inlineStr">
        <is>
          <t>Kilomètres</t>
        </is>
      </c>
      <c r="C14" s="2" t="inlineStr">
        <is>
          <t>Total remboursé (€)</t>
        </is>
      </c>
      <c r="E14" s="2" t="inlineStr">
        <is>
          <t>Nature</t>
        </is>
      </c>
      <c r="F14" s="2" t="inlineStr">
        <is>
          <t>Montant (€)</t>
        </is>
      </c>
    </row>
    <row r="15">
      <c r="A15" s="5" t="inlineStr">
        <is>
          <t>Camille</t>
        </is>
      </c>
      <c r="B15" s="25">
        <f>SUMIF('Notes kilométriques'!$C$4:$C$12,A15,'Notes kilométriques'!$K$4:$K$12)</f>
        <v/>
      </c>
      <c r="C15" s="7">
        <f>SUMIF('Notes kilométriques'!$C$4:$C$12,A15,'Notes kilométriques'!$Q$4:$Q$12)</f>
        <v/>
      </c>
      <c r="E15" s="27" t="inlineStr">
        <is>
          <t>Indemnités kilométriques</t>
        </is>
      </c>
      <c r="F15" s="13">
        <f>SUM('Notes kilométriques'!$M$4:$M$12)</f>
        <v/>
      </c>
    </row>
    <row r="16">
      <c r="A16" s="27" t="inlineStr">
        <is>
          <t>Julien</t>
        </is>
      </c>
      <c r="B16" s="28">
        <f>SUMIF('Notes kilométriques'!$C$4:$C$12,A16,'Notes kilométriques'!$K$4:$K$12)</f>
        <v/>
      </c>
      <c r="C16" s="13">
        <f>SUMIF('Notes kilométriques'!$C$4:$C$12,A16,'Notes kilométriques'!$Q$4:$Q$12)</f>
        <v/>
      </c>
      <c r="E16" s="27" t="inlineStr">
        <is>
          <t>Péages</t>
        </is>
      </c>
      <c r="F16" s="13">
        <f>SUM('Notes kilométriques'!$N$4:$N$12)</f>
        <v/>
      </c>
    </row>
    <row r="17">
      <c r="A17" s="5" t="inlineStr">
        <is>
          <t>Chloé</t>
        </is>
      </c>
      <c r="B17" s="25">
        <f>SUMIF('Notes kilométriques'!$C$4:$C$12,A17,'Notes kilométriques'!$K$4:$K$12)</f>
        <v/>
      </c>
      <c r="C17" s="7">
        <f>SUMIF('Notes kilométriques'!$C$4:$C$12,A17,'Notes kilométriques'!$Q$4:$Q$12)</f>
        <v/>
      </c>
      <c r="E17" s="27" t="inlineStr">
        <is>
          <t>Parkings</t>
        </is>
      </c>
      <c r="F17" s="13">
        <f>SUM('Notes kilométriques'!$O$4:$O$12)</f>
        <v/>
      </c>
    </row>
    <row r="18">
      <c r="A18" s="27" t="inlineStr">
        <is>
          <t>Thomas</t>
        </is>
      </c>
      <c r="B18" s="28">
        <f>SUMIF('Notes kilométriques'!$C$4:$C$12,A18,'Notes kilométriques'!$K$4:$K$12)</f>
        <v/>
      </c>
      <c r="C18" s="13">
        <f>SUMIF('Notes kilométriques'!$C$4:$C$12,A18,'Notes kilométriques'!$Q$4:$Q$12)</f>
        <v/>
      </c>
      <c r="E18" s="27" t="inlineStr">
        <is>
          <t>Autres frais</t>
        </is>
      </c>
      <c r="F18" s="13">
        <f>SUM('Notes kilométriques'!$P$4:$P$12)</f>
        <v/>
      </c>
    </row>
    <row r="19">
      <c r="A19" s="5" t="inlineStr">
        <is>
          <t>Léa</t>
        </is>
      </c>
      <c r="B19" s="25">
        <f>SUMIF('Notes kilométriques'!$C$4:$C$12,A19,'Notes kilométriques'!$K$4:$K$12)</f>
        <v/>
      </c>
      <c r="C19" s="7">
        <f>SUMIF('Notes kilométriques'!$C$4:$C$12,A19,'Notes kilométriques'!$Q$4:$Q$12)</f>
        <v/>
      </c>
    </row>
    <row r="20">
      <c r="A20" s="27" t="inlineStr">
        <is>
          <t>Nicolas</t>
        </is>
      </c>
      <c r="B20" s="28">
        <f>SUMIF('Notes kilométriques'!$C$4:$C$12,A20,'Notes kilométriques'!$K$4:$K$12)</f>
        <v/>
      </c>
      <c r="C20" s="13">
        <f>SUMIF('Notes kilométriques'!$C$4:$C$12,A20,'Notes kilométriques'!$Q$4:$Q$12)</f>
        <v/>
      </c>
      <c r="E20" s="20" t="inlineStr">
        <is>
          <t>Total remboursé par date</t>
        </is>
      </c>
    </row>
    <row r="21">
      <c r="A21" s="5" t="inlineStr">
        <is>
          <t>Manon</t>
        </is>
      </c>
      <c r="B21" s="25">
        <f>SUMIF('Notes kilométriques'!$C$4:$C$12,A21,'Notes kilométriques'!$K$4:$K$12)</f>
        <v/>
      </c>
      <c r="C21" s="7">
        <f>SUMIF('Notes kilométriques'!$C$4:$C$12,A21,'Notes kilométriques'!$Q$4:$Q$12)</f>
        <v/>
      </c>
      <c r="E21" s="2" t="inlineStr">
        <is>
          <t>Date</t>
        </is>
      </c>
      <c r="F21" s="2" t="inlineStr">
        <is>
          <t>Total (€)</t>
        </is>
      </c>
    </row>
    <row r="22">
      <c r="A22" s="27" t="inlineStr">
        <is>
          <t>Hugo</t>
        </is>
      </c>
      <c r="B22" s="28">
        <f>SUMIF('Notes kilométriques'!$C$4:$C$12,A22,'Notes kilométriques'!$K$4:$K$12)</f>
        <v/>
      </c>
      <c r="C22" s="13">
        <f>SUMIF('Notes kilométriques'!$C$4:$C$12,A22,'Notes kilométriques'!$Q$4:$Q$12)</f>
        <v/>
      </c>
      <c r="E22" s="29">
        <f>'Notes kilométriques'!B4</f>
        <v/>
      </c>
      <c r="F22" s="13">
        <f>'Notes kilométriques'!Q4</f>
        <v/>
      </c>
    </row>
    <row r="23">
      <c r="A23" s="5" t="inlineStr">
        <is>
          <t>Émilie</t>
        </is>
      </c>
      <c r="B23" s="25">
        <f>SUMIF('Notes kilométriques'!$C$4:$C$12,A23,'Notes kilométriques'!$K$4:$K$12)</f>
        <v/>
      </c>
      <c r="C23" s="7">
        <f>SUMIF('Notes kilométriques'!$C$4:$C$12,A23,'Notes kilométriques'!$Q$4:$Q$12)</f>
        <v/>
      </c>
      <c r="E23" s="29">
        <f>'Notes kilométriques'!B5</f>
        <v/>
      </c>
      <c r="F23" s="13">
        <f>'Notes kilométriques'!Q5</f>
        <v/>
      </c>
    </row>
    <row r="24">
      <c r="E24" s="29">
        <f>'Notes kilométriques'!B6</f>
        <v/>
      </c>
      <c r="F24" s="13">
        <f>'Notes kilométriques'!Q6</f>
        <v/>
      </c>
    </row>
    <row r="25">
      <c r="E25" s="29">
        <f>'Notes kilométriques'!B7</f>
        <v/>
      </c>
      <c r="F25" s="13">
        <f>'Notes kilométriques'!Q7</f>
        <v/>
      </c>
    </row>
    <row r="26">
      <c r="E26" s="29">
        <f>'Notes kilométriques'!B8</f>
        <v/>
      </c>
      <c r="F26" s="13">
        <f>'Notes kilométriques'!Q8</f>
        <v/>
      </c>
    </row>
    <row r="27">
      <c r="E27" s="29">
        <f>'Notes kilométriques'!B9</f>
        <v/>
      </c>
      <c r="F27" s="13">
        <f>'Notes kilométriques'!Q9</f>
        <v/>
      </c>
    </row>
    <row r="28">
      <c r="E28" s="29">
        <f>'Notes kilométriques'!B10</f>
        <v/>
      </c>
      <c r="F28" s="13">
        <f>'Notes kilométriques'!Q10</f>
        <v/>
      </c>
    </row>
    <row r="29">
      <c r="E29" s="29">
        <f>'Notes kilométriques'!B11</f>
        <v/>
      </c>
      <c r="F29" s="13">
        <f>'Notes kilométriques'!Q11</f>
        <v/>
      </c>
    </row>
    <row r="30">
      <c r="E30" s="29">
        <f>'Notes kilométriques'!B12</f>
        <v/>
      </c>
      <c r="F30" s="13">
        <f>'Notes kilométriques'!Q12</f>
        <v/>
      </c>
    </row>
  </sheetData>
  <mergeCells count="5">
    <mergeCell ref="A1:H1"/>
    <mergeCell ref="A3:C3"/>
    <mergeCell ref="A13:C13"/>
    <mergeCell ref="E13:F13"/>
    <mergeCell ref="E20:F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16" customWidth="1" min="3" max="3"/>
    <col width="16" customWidth="1" min="4" max="4"/>
  </cols>
  <sheetData>
    <row r="1" ht="28" customHeight="1">
      <c r="A1" s="1" t="inlineStr">
        <is>
          <t>Paramètres — Barème kilométrique et configuration</t>
        </is>
      </c>
    </row>
    <row r="3">
      <c r="A3" s="20" t="inlineStr">
        <is>
          <t>Barème kilométrique (configurable)</t>
        </is>
      </c>
    </row>
    <row r="4">
      <c r="A4" s="2" t="inlineStr">
        <is>
          <t>Puissance fiscale (CV)</t>
        </is>
      </c>
      <c r="B4" s="2" t="inlineStr">
        <is>
          <t>Taux indicatif (€ / km)</t>
        </is>
      </c>
    </row>
    <row r="5">
      <c r="A5" s="8" t="n">
        <v>3</v>
      </c>
      <c r="B5" s="30" t="n">
        <v>0.529</v>
      </c>
    </row>
    <row r="6">
      <c r="A6" s="8" t="n">
        <v>4</v>
      </c>
      <c r="B6" s="30" t="n">
        <v>0.606</v>
      </c>
    </row>
    <row r="7">
      <c r="A7" s="8" t="n">
        <v>5</v>
      </c>
      <c r="B7" s="30" t="n">
        <v>0.636</v>
      </c>
    </row>
    <row r="8">
      <c r="A8" s="8" t="n">
        <v>6</v>
      </c>
      <c r="B8" s="30" t="n">
        <v>0.665</v>
      </c>
    </row>
    <row r="9">
      <c r="A9" s="8" t="n">
        <v>7</v>
      </c>
      <c r="B9" s="30" t="n">
        <v>0.697</v>
      </c>
    </row>
    <row r="11">
      <c r="A11" s="31" t="inlineStr">
        <is>
          <t>Note : barème indicatif à vérifier selon le barème fiscal et social applicable à l'année concernée. Les taux doivent être validés par l'entreprise ou le cabinet comptable.</t>
        </is>
      </c>
    </row>
    <row r="12"/>
    <row r="14">
      <c r="A14" s="20" t="inlineStr">
        <is>
          <t>Paramètres généraux</t>
        </is>
      </c>
    </row>
    <row r="15">
      <c r="A15" s="23" t="inlineStr">
        <is>
          <t>Année fiscale</t>
        </is>
      </c>
      <c r="B15" s="8" t="n">
        <v>2026</v>
      </c>
    </row>
    <row r="16">
      <c r="A16" s="23" t="inlineStr">
        <is>
          <t>TVA sur péages</t>
        </is>
      </c>
      <c r="B16" s="32" t="n">
        <v>0.2</v>
      </c>
    </row>
    <row r="17">
      <c r="A17" s="23" t="inlineStr">
        <is>
          <t>Devise</t>
        </is>
      </c>
      <c r="B17" s="8" t="inlineStr">
        <is>
          <t>EUR</t>
        </is>
      </c>
    </row>
    <row r="20">
      <c r="A20" s="20" t="inlineStr">
        <is>
          <t>Listes pour validations de données</t>
        </is>
      </c>
    </row>
    <row r="21">
      <c r="A21" s="2" t="inlineStr">
        <is>
          <t>Statuts</t>
        </is>
      </c>
      <c r="B21" s="2" t="inlineStr">
        <is>
          <t>Véhicules</t>
        </is>
      </c>
      <c r="C21" s="2" t="inlineStr">
        <is>
          <t>Aller-retour</t>
        </is>
      </c>
    </row>
    <row r="22">
      <c r="A22" s="11" t="inlineStr">
        <is>
          <t>À contrôler</t>
        </is>
      </c>
      <c r="B22" s="11" t="inlineStr">
        <is>
          <t>Voiture</t>
        </is>
      </c>
      <c r="C22" s="11" t="inlineStr">
        <is>
          <t>Oui</t>
        </is>
      </c>
    </row>
    <row r="23">
      <c r="A23" s="11" t="inlineStr">
        <is>
          <t>Validée</t>
        </is>
      </c>
      <c r="B23" s="11" t="inlineStr">
        <is>
          <t>Moto</t>
        </is>
      </c>
      <c r="C23" s="11" t="inlineStr">
        <is>
          <t>Non</t>
        </is>
      </c>
    </row>
    <row r="24">
      <c r="A24" s="11" t="inlineStr">
        <is>
          <t>Remboursée</t>
        </is>
      </c>
      <c r="B24" s="11" t="inlineStr">
        <is>
          <t>Scooter</t>
        </is>
      </c>
    </row>
  </sheetData>
  <mergeCells count="5">
    <mergeCell ref="A1:D1"/>
    <mergeCell ref="A3:B3"/>
    <mergeCell ref="A11:D12"/>
    <mergeCell ref="A14:B14"/>
    <mergeCell ref="A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2026-08-01T14:59:38Z</dcterms:created>
  <dcterms:modified xmlns:dcterms="http://purl.org/dc/terms/" xmlns:xsi="http://www.w3.org/2001/XMLSchema-instance" xsi:type="dcterms:W3CDTF">2026-08-01T14:59:38Z</dcterms:modified>
</cp:coreProperties>
</file>