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Équip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'Planning'!$A$1:$P$111</definedName>
    <definedName name="_xlnm._FilterDatabase" localSheetId="1" hidden="1">'Équipe'!$A$1:$E$101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HH:MM"/>
    <numFmt numFmtId="166" formatCode="0.00 &quot;h&quot;"/>
    <numFmt numFmtId="167" formatCode="0.0%"/>
    <numFmt numFmtId="168" formatCode="#,##0.00&quot; €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prévues par collaborateur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'Synthèse'!C13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'Synthèse'!$C$14:$C$113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Collaborateurs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'Synthèse'!F13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'Synthèse'!$E$14:$E$16</f>
            </numRef>
          </cat>
          <val>
            <numRef>
              <f>'Synthèse'!$F$14:$F$16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prévues et réalisées par date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'Synthèse'!I13</f>
            </strRef>
          </tx>
          <spPr>
            <a:ln xmlns:a="http://schemas.openxmlformats.org/drawingml/2006/main">
              <a:solidFill>
                <a:srgbClr val="0E7A5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'Synthèse'!$H$14:$H$123</f>
            </numRef>
          </cat>
          <val>
            <numRef>
              <f>'Synthèse'!$I$14:$I$123</f>
            </numRef>
          </val>
        </ser>
        <ser>
          <idx val="1"/>
          <order val="1"/>
          <tx>
            <strRef>
              <f>'Synthèse'!J13</f>
            </strRef>
          </tx>
          <spPr>
            <a:ln xmlns:a="http://schemas.openxmlformats.org/drawingml/2006/main">
              <a:solidFill>
                <a:srgbClr val="F973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'Synthèse'!$H$14:$H$123</f>
            </numRef>
          </cat>
          <val>
            <numRef>
              <f>'Synthèse'!$J$14:$J$123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12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37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7A54"/>
    <outlinePr summaryBelow="1" summaryRight="1"/>
    <pageSetUpPr/>
  </sheetPr>
  <dimension ref="A1:P1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22" customWidth="1" min="4" max="4"/>
    <col width="25" customWidth="1" min="5" max="5"/>
    <col width="18" customWidth="1" min="6" max="6"/>
    <col width="18" customWidth="1" min="7" max="7"/>
    <col width="15" customWidth="1" min="8" max="8"/>
    <col width="14" customWidth="1" min="9" max="9"/>
    <col width="12" customWidth="1" min="10" max="10"/>
    <col width="17" customWidth="1" min="11" max="11"/>
    <col width="15" customWidth="1" min="12" max="12"/>
    <col width="18" customWidth="1" min="13" max="13"/>
    <col width="13" customWidth="1" min="14" max="14"/>
    <col width="20" customWidth="1" min="15" max="15"/>
    <col width="31" customWidth="1" min="16" max="16"/>
  </cols>
  <sheetData>
    <row r="1" ht="28" customHeight="1">
      <c r="A1" s="1" t="inlineStr">
        <is>
          <t>ID planning</t>
        </is>
      </c>
      <c r="B1" s="1" t="inlineStr">
        <is>
          <t>Date</t>
        </is>
      </c>
      <c r="C1" s="1" t="inlineStr">
        <is>
          <t>Jour</t>
        </is>
      </c>
      <c r="D1" s="1" t="inlineStr">
        <is>
          <t>Collaborateur</t>
        </is>
      </c>
      <c r="E1" s="1" t="inlineStr">
        <is>
          <t>Fonction</t>
        </is>
      </c>
      <c r="F1" s="1" t="inlineStr">
        <is>
          <t>Site / Ville</t>
        </is>
      </c>
      <c r="G1" s="1" t="inlineStr">
        <is>
          <t>Type de créneau</t>
        </is>
      </c>
      <c r="H1" s="1" t="inlineStr">
        <is>
          <t>Heure de début</t>
        </is>
      </c>
      <c r="I1" s="1" t="inlineStr">
        <is>
          <t>Heure de fin</t>
        </is>
      </c>
      <c r="J1" s="1" t="inlineStr">
        <is>
          <t>Pause (h)</t>
        </is>
      </c>
      <c r="K1" s="1" t="inlineStr">
        <is>
          <t>Heures prévues</t>
        </is>
      </c>
      <c r="L1" s="1" t="inlineStr">
        <is>
          <t>Statut</t>
        </is>
      </c>
      <c r="M1" s="1" t="inlineStr">
        <is>
          <t>Heures réalisées</t>
        </is>
      </c>
      <c r="N1" s="1" t="inlineStr">
        <is>
          <t>Écart (h)</t>
        </is>
      </c>
      <c r="O1" s="1" t="inlineStr">
        <is>
          <t>Taux de réalisation</t>
        </is>
      </c>
      <c r="P1" s="1" t="inlineStr">
        <is>
          <t>Commentaire</t>
        </is>
      </c>
    </row>
    <row r="2">
      <c r="A2" s="2" t="inlineStr">
        <is>
          <t>PLN-001</t>
        </is>
      </c>
      <c r="B2" s="3" t="n">
        <v>46027</v>
      </c>
      <c r="C2" s="4">
        <f>IF(B2="","",CHOOSE(WEEKDAY(B2,2),"lundi","mardi","mercredi","jeudi","vendredi","samedi","dimanche"))</f>
        <v/>
      </c>
      <c r="D2" s="2" t="inlineStr">
        <is>
          <t>Camille Martin</t>
        </is>
      </c>
      <c r="E2" s="4">
        <f>IFERROR(VLOOKUP(D2,'Équipe'!$A$2:$E$101,3,FALSE),"")</f>
        <v/>
      </c>
      <c r="F2" s="4">
        <f>IFERROR(VLOOKUP(D2,'Équipe'!$A$2:$E$101,4,FALSE),"")</f>
        <v/>
      </c>
      <c r="G2" s="2" t="inlineStr">
        <is>
          <t>Bureau</t>
        </is>
      </c>
      <c r="H2" s="5" t="n">
        <v>0.3541666666666667</v>
      </c>
      <c r="I2" s="5" t="n">
        <v>0.7083333333333334</v>
      </c>
      <c r="J2" s="6" t="n">
        <v>1</v>
      </c>
      <c r="K2" s="7">
        <f>IF(OR(H2="",I2=""),"",MAX(0,(I2-H2)*24-J2))</f>
        <v/>
      </c>
      <c r="L2" s="2" t="inlineStr">
        <is>
          <t>Confirmé</t>
        </is>
      </c>
      <c r="M2" s="6" t="n">
        <v>7.5</v>
      </c>
      <c r="N2" s="7">
        <f>IF(OR(M2="",K2=""),"",M2-K2)</f>
        <v/>
      </c>
      <c r="O2" s="8">
        <f>IF(OR(M2="",K2=""),"",IFERROR(M2/K2,0))</f>
        <v/>
      </c>
      <c r="P2" s="2" t="inlineStr">
        <is>
          <t>Réunion de lancement client</t>
        </is>
      </c>
    </row>
    <row r="3">
      <c r="A3" s="2" t="inlineStr">
        <is>
          <t>PLN-002</t>
        </is>
      </c>
      <c r="B3" s="3" t="n">
        <v>46027</v>
      </c>
      <c r="C3" s="9">
        <f>IF(B3="","",CHOOSE(WEEKDAY(B3,2),"lundi","mardi","mercredi","jeudi","vendredi","samedi","dimanche"))</f>
        <v/>
      </c>
      <c r="D3" s="2" t="inlineStr">
        <is>
          <t>Julien Bernard</t>
        </is>
      </c>
      <c r="E3" s="9">
        <f>IFERROR(VLOOKUP(D3,'Équipe'!$A$2:$E$101,3,FALSE),"")</f>
        <v/>
      </c>
      <c r="F3" s="9">
        <f>IFERROR(VLOOKUP(D3,'Équipe'!$A$2:$E$101,4,FALSE),"")</f>
        <v/>
      </c>
      <c r="G3" s="2" t="inlineStr">
        <is>
          <t>Télétravail</t>
        </is>
      </c>
      <c r="H3" s="5" t="n">
        <v>0.375</v>
      </c>
      <c r="I3" s="5" t="n">
        <v>0.7291666666666666</v>
      </c>
      <c r="J3" s="6" t="n">
        <v>1</v>
      </c>
      <c r="K3" s="10">
        <f>IF(OR(H3="",I3=""),"",MAX(0,(I3-H3)*24-J3))</f>
        <v/>
      </c>
      <c r="L3" s="2" t="inlineStr">
        <is>
          <t>Confirmé</t>
        </is>
      </c>
      <c r="M3" s="6" t="n">
        <v>7.5</v>
      </c>
      <c r="N3" s="10">
        <f>IF(OR(M3="",K3=""),"",M3-K3)</f>
        <v/>
      </c>
      <c r="O3" s="11">
        <f>IF(OR(M3="",K3=""),"",IFERROR(M3/K3,0))</f>
        <v/>
      </c>
      <c r="P3" s="2" t="inlineStr">
        <is>
          <t>Suivi portefeuille clients</t>
        </is>
      </c>
    </row>
    <row r="4">
      <c r="A4" s="2" t="inlineStr">
        <is>
          <t>PLN-003</t>
        </is>
      </c>
      <c r="B4" s="3" t="n">
        <v>46028</v>
      </c>
      <c r="C4" s="4">
        <f>IF(B4="","",CHOOSE(WEEKDAY(B4,2),"lundi","mardi","mercredi","jeudi","vendredi","samedi","dimanche"))</f>
        <v/>
      </c>
      <c r="D4" s="2" t="inlineStr">
        <is>
          <t>Chloé Petit</t>
        </is>
      </c>
      <c r="E4" s="4">
        <f>IFERROR(VLOOKUP(D4,'Équipe'!$A$2:$E$101,3,FALSE),"")</f>
        <v/>
      </c>
      <c r="F4" s="4">
        <f>IFERROR(VLOOKUP(D4,'Équipe'!$A$2:$E$101,4,FALSE),"")</f>
        <v/>
      </c>
      <c r="G4" s="2" t="inlineStr">
        <is>
          <t>Bureau</t>
        </is>
      </c>
      <c r="H4" s="5" t="n">
        <v>0.3541666666666667</v>
      </c>
      <c r="I4" s="5" t="n">
        <v>0.6875</v>
      </c>
      <c r="J4" s="6" t="n">
        <v>0.5</v>
      </c>
      <c r="K4" s="7">
        <f>IF(OR(H4="",I4=""),"",MAX(0,(I4-H4)*24-J4))</f>
        <v/>
      </c>
      <c r="L4" s="2" t="inlineStr">
        <is>
          <t>Confirmé</t>
        </is>
      </c>
      <c r="M4" s="6" t="n">
        <v>7.4</v>
      </c>
      <c r="N4" s="7">
        <f>IF(OR(M4="",K4=""),"",M4-K4)</f>
        <v/>
      </c>
      <c r="O4" s="8">
        <f>IF(OR(M4="",K4=""),"",IFERROR(M4/K4,0))</f>
        <v/>
      </c>
      <c r="P4" s="2" t="inlineStr">
        <is>
          <t>Traitement administratif</t>
        </is>
      </c>
    </row>
    <row r="5">
      <c r="A5" s="2" t="inlineStr">
        <is>
          <t>PLN-004</t>
        </is>
      </c>
      <c r="B5" s="3" t="n">
        <v>46028</v>
      </c>
      <c r="C5" s="9">
        <f>IF(B5="","",CHOOSE(WEEKDAY(B5,2),"lundi","mardi","mercredi","jeudi","vendredi","samedi","dimanche"))</f>
        <v/>
      </c>
      <c r="D5" s="2" t="inlineStr">
        <is>
          <t>Thomas Leroy</t>
        </is>
      </c>
      <c r="E5" s="9">
        <f>IFERROR(VLOOKUP(D5,'Équipe'!$A$2:$E$101,3,FALSE),"")</f>
        <v/>
      </c>
      <c r="F5" s="9">
        <f>IFERROR(VLOOKUP(D5,'Équipe'!$A$2:$E$101,4,FALSE),"")</f>
        <v/>
      </c>
      <c r="G5" s="2" t="inlineStr">
        <is>
          <t>Déplacement</t>
        </is>
      </c>
      <c r="H5" s="5" t="n">
        <v>0.3125</v>
      </c>
      <c r="I5" s="5" t="n">
        <v>0.7083333333333334</v>
      </c>
      <c r="J5" s="6" t="n">
        <v>1</v>
      </c>
      <c r="K5" s="10">
        <f>IF(OR(H5="",I5=""),"",MAX(0,(I5-H5)*24-J5))</f>
        <v/>
      </c>
      <c r="L5" s="2" t="inlineStr">
        <is>
          <t>Confirmé</t>
        </is>
      </c>
      <c r="M5" s="6" t="n">
        <v>8</v>
      </c>
      <c r="N5" s="10">
        <f>IF(OR(M5="",K5=""),"",M5-K5)</f>
        <v/>
      </c>
      <c r="O5" s="11">
        <f>IF(OR(M5="",K5=""),"",IFERROR(M5/K5,0))</f>
        <v/>
      </c>
      <c r="P5" s="2" t="inlineStr">
        <is>
          <t>Intervention sur site</t>
        </is>
      </c>
    </row>
    <row r="6">
      <c r="A6" s="2" t="inlineStr">
        <is>
          <t>PLN-005</t>
        </is>
      </c>
      <c r="B6" s="3" t="n">
        <v>46029</v>
      </c>
      <c r="C6" s="4">
        <f>IF(B6="","",CHOOSE(WEEKDAY(B6,2),"lundi","mardi","mercredi","jeudi","vendredi","samedi","dimanche"))</f>
        <v/>
      </c>
      <c r="D6" s="2" t="inlineStr">
        <is>
          <t>Léa Moreau</t>
        </is>
      </c>
      <c r="E6" s="4">
        <f>IFERROR(VLOOKUP(D6,'Équipe'!$A$2:$E$101,3,FALSE),"")</f>
        <v/>
      </c>
      <c r="F6" s="4">
        <f>IFERROR(VLOOKUP(D6,'Équipe'!$A$2:$E$101,4,FALSE),"")</f>
        <v/>
      </c>
      <c r="G6" s="2" t="inlineStr">
        <is>
          <t>Formation</t>
        </is>
      </c>
      <c r="H6" s="5" t="n">
        <v>0.375</v>
      </c>
      <c r="I6" s="5" t="n">
        <v>0.7291666666666666</v>
      </c>
      <c r="J6" s="6" t="n">
        <v>1</v>
      </c>
      <c r="K6" s="7">
        <f>IF(OR(H6="",I6=""),"",MAX(0,(I6-H6)*24-J6))</f>
        <v/>
      </c>
      <c r="L6" s="2" t="inlineStr">
        <is>
          <t>À confirmer</t>
        </is>
      </c>
      <c r="M6" s="6" t="n">
        <v>6.5</v>
      </c>
      <c r="N6" s="7">
        <f>IF(OR(M6="",K6=""),"",M6-K6)</f>
        <v/>
      </c>
      <c r="O6" s="8">
        <f>IF(OR(M6="",K6=""),"",IFERROR(M6/K6,0))</f>
        <v/>
      </c>
      <c r="P6" s="2" t="inlineStr">
        <is>
          <t>Formation management</t>
        </is>
      </c>
    </row>
    <row r="7">
      <c r="A7" s="2" t="inlineStr">
        <is>
          <t>PLN-006</t>
        </is>
      </c>
      <c r="B7" s="3" t="n">
        <v>46029</v>
      </c>
      <c r="C7" s="9">
        <f>IF(B7="","",CHOOSE(WEEKDAY(B7,2),"lundi","mardi","mercredi","jeudi","vendredi","samedi","dimanche"))</f>
        <v/>
      </c>
      <c r="D7" s="2" t="inlineStr">
        <is>
          <t>Nicolas Garcia</t>
        </is>
      </c>
      <c r="E7" s="9">
        <f>IFERROR(VLOOKUP(D7,'Équipe'!$A$2:$E$101,3,FALSE),"")</f>
        <v/>
      </c>
      <c r="F7" s="9">
        <f>IFERROR(VLOOKUP(D7,'Équipe'!$A$2:$E$101,4,FALSE),"")</f>
        <v/>
      </c>
      <c r="G7" s="2" t="inlineStr">
        <is>
          <t>Bureau</t>
        </is>
      </c>
      <c r="H7" s="5" t="n">
        <v>0.3541666666666667</v>
      </c>
      <c r="I7" s="5" t="n">
        <v>0.7083333333333334</v>
      </c>
      <c r="J7" s="6" t="n">
        <v>1</v>
      </c>
      <c r="K7" s="10">
        <f>IF(OR(H7="",I7=""),"",MAX(0,(I7-H7)*24-J7))</f>
        <v/>
      </c>
      <c r="L7" s="2" t="inlineStr">
        <is>
          <t>Confirmé</t>
        </is>
      </c>
      <c r="M7" s="6" t="n">
        <v>7.8</v>
      </c>
      <c r="N7" s="10">
        <f>IF(OR(M7="",K7=""),"",M7-K7)</f>
        <v/>
      </c>
      <c r="O7" s="11">
        <f>IF(OR(M7="",K7=""),"",IFERROR(M7/K7,0))</f>
        <v/>
      </c>
      <c r="P7" s="2" t="inlineStr">
        <is>
          <t>Prospection commerciale</t>
        </is>
      </c>
    </row>
    <row r="8">
      <c r="A8" s="2" t="inlineStr">
        <is>
          <t>PLN-007</t>
        </is>
      </c>
      <c r="B8" s="3" t="n">
        <v>46030</v>
      </c>
      <c r="C8" s="4">
        <f>IF(B8="","",CHOOSE(WEEKDAY(B8,2),"lundi","mardi","mercredi","jeudi","vendredi","samedi","dimanche"))</f>
        <v/>
      </c>
      <c r="D8" s="2" t="inlineStr">
        <is>
          <t>Manon Roux</t>
        </is>
      </c>
      <c r="E8" s="4">
        <f>IFERROR(VLOOKUP(D8,'Équipe'!$A$2:$E$101,3,FALSE),"")</f>
        <v/>
      </c>
      <c r="F8" s="4">
        <f>IFERROR(VLOOKUP(D8,'Équipe'!$A$2:$E$101,4,FALSE),"")</f>
        <v/>
      </c>
      <c r="G8" s="2" t="inlineStr">
        <is>
          <t>Télétravail</t>
        </is>
      </c>
      <c r="H8" s="5" t="n">
        <v>0.3541666666666667</v>
      </c>
      <c r="I8" s="5" t="n">
        <v>0.7083333333333334</v>
      </c>
      <c r="J8" s="6" t="n">
        <v>1</v>
      </c>
      <c r="K8" s="7">
        <f>IF(OR(H8="",I8=""),"",MAX(0,(I8-H8)*24-J8))</f>
        <v/>
      </c>
      <c r="L8" s="2" t="inlineStr">
        <is>
          <t>Confirmé</t>
        </is>
      </c>
      <c r="M8" s="6" t="n">
        <v>7.5</v>
      </c>
      <c r="N8" s="7">
        <f>IF(OR(M8="",K8=""),"",M8-K8)</f>
        <v/>
      </c>
      <c r="O8" s="8">
        <f>IF(OR(M8="",K8=""),"",IFERROR(M8/K8,0))</f>
        <v/>
      </c>
      <c r="P8" s="2" t="inlineStr">
        <is>
          <t>Préparation comité projet</t>
        </is>
      </c>
    </row>
    <row r="9">
      <c r="A9" s="2" t="inlineStr">
        <is>
          <t>PLN-008</t>
        </is>
      </c>
      <c r="B9" s="3" t="n">
        <v>46030</v>
      </c>
      <c r="C9" s="9">
        <f>IF(B9="","",CHOOSE(WEEKDAY(B9,2),"lundi","mardi","mercredi","jeudi","vendredi","samedi","dimanche"))</f>
        <v/>
      </c>
      <c r="D9" s="2" t="inlineStr">
        <is>
          <t>Hugo Fournier</t>
        </is>
      </c>
      <c r="E9" s="9">
        <f>IFERROR(VLOOKUP(D9,'Équipe'!$A$2:$E$101,3,FALSE),"")</f>
        <v/>
      </c>
      <c r="F9" s="9">
        <f>IFERROR(VLOOKUP(D9,'Équipe'!$A$2:$E$101,4,FALSE),"")</f>
        <v/>
      </c>
      <c r="G9" s="2" t="inlineStr">
        <is>
          <t>Congé</t>
        </is>
      </c>
      <c r="H9" s="5" t="n">
        <v>0.375</v>
      </c>
      <c r="I9" s="5" t="n">
        <v>0.7083333333333334</v>
      </c>
      <c r="J9" s="6" t="n">
        <v>0</v>
      </c>
      <c r="K9" s="10">
        <f>IF(OR(H9="",I9=""),"",MAX(0,(I9-H9)*24-J9))</f>
        <v/>
      </c>
      <c r="L9" s="2" t="inlineStr">
        <is>
          <t>Annulé</t>
        </is>
      </c>
      <c r="M9" s="6" t="n">
        <v>0</v>
      </c>
      <c r="N9" s="10">
        <f>IF(OR(M9="",K9=""),"",M9-K9)</f>
        <v/>
      </c>
      <c r="O9" s="11">
        <f>IF(OR(M9="",K9=""),"",IFERROR(M9/K9,0))</f>
        <v/>
      </c>
      <c r="P9" s="2" t="inlineStr">
        <is>
          <t>Congé posé</t>
        </is>
      </c>
    </row>
    <row r="10">
      <c r="A10" s="2" t="inlineStr">
        <is>
          <t>PLN-009</t>
        </is>
      </c>
      <c r="B10" s="3" t="n">
        <v>46031</v>
      </c>
      <c r="C10" s="4">
        <f>IF(B10="","",CHOOSE(WEEKDAY(B10,2),"lundi","mardi","mercredi","jeudi","vendredi","samedi","dimanche"))</f>
        <v/>
      </c>
      <c r="D10" s="2" t="inlineStr">
        <is>
          <t>Émilie Lambert</t>
        </is>
      </c>
      <c r="E10" s="4">
        <f>IFERROR(VLOOKUP(D10,'Équipe'!$A$2:$E$101,3,FALSE),"")</f>
        <v/>
      </c>
      <c r="F10" s="4">
        <f>IFERROR(VLOOKUP(D10,'Équipe'!$A$2:$E$101,4,FALSE),"")</f>
        <v/>
      </c>
      <c r="G10" s="2" t="inlineStr">
        <is>
          <t>Bureau</t>
        </is>
      </c>
      <c r="H10" s="5" t="n">
        <v>0.3541666666666667</v>
      </c>
      <c r="I10" s="5" t="n">
        <v>0.6875</v>
      </c>
      <c r="J10" s="6" t="n">
        <v>0.5</v>
      </c>
      <c r="K10" s="7">
        <f>IF(OR(H10="",I10=""),"",MAX(0,(I10-H10)*24-J10))</f>
        <v/>
      </c>
      <c r="L10" s="2" t="inlineStr">
        <is>
          <t>Confirmé</t>
        </is>
      </c>
      <c r="M10" s="6" t="n">
        <v>7.2</v>
      </c>
      <c r="N10" s="7">
        <f>IF(OR(M10="",K10=""),"",M10-K10)</f>
        <v/>
      </c>
      <c r="O10" s="8">
        <f>IF(OR(M10="",K10=""),"",IFERROR(M10/K10,0))</f>
        <v/>
      </c>
      <c r="P10" s="2" t="inlineStr">
        <is>
          <t>Accueil et gestion dossiers</t>
        </is>
      </c>
    </row>
    <row r="11">
      <c r="A11" s="2" t="inlineStr">
        <is>
          <t>PLN-010</t>
        </is>
      </c>
      <c r="B11" s="3" t="n">
        <v>46031</v>
      </c>
      <c r="C11" s="9">
        <f>IF(B11="","",CHOOSE(WEEKDAY(B11,2),"lundi","mardi","mercredi","jeudi","vendredi","samedi","dimanche"))</f>
        <v/>
      </c>
      <c r="D11" s="2" t="inlineStr">
        <is>
          <t>Lucas Mercier</t>
        </is>
      </c>
      <c r="E11" s="9">
        <f>IFERROR(VLOOKUP(D11,'Équipe'!$A$2:$E$101,3,FALSE),"")</f>
        <v/>
      </c>
      <c r="F11" s="9">
        <f>IFERROR(VLOOKUP(D11,'Équipe'!$A$2:$E$101,4,FALSE),"")</f>
        <v/>
      </c>
      <c r="G11" s="2" t="inlineStr">
        <is>
          <t>Déplacement</t>
        </is>
      </c>
      <c r="H11" s="5" t="n">
        <v>0.3125</v>
      </c>
      <c r="I11" s="5" t="n">
        <v>0.6875</v>
      </c>
      <c r="J11" s="6" t="n">
        <v>0.5</v>
      </c>
      <c r="K11" s="10">
        <f>IF(OR(H11="",I11=""),"",MAX(0,(I11-H11)*24-J11))</f>
        <v/>
      </c>
      <c r="L11" s="2" t="inlineStr">
        <is>
          <t>À confirmer</t>
        </is>
      </c>
      <c r="M11" s="6" t="n">
        <v>7</v>
      </c>
      <c r="N11" s="10">
        <f>IF(OR(M11="",K11=""),"",M11-K11)</f>
        <v/>
      </c>
      <c r="O11" s="11">
        <f>IF(OR(M11="",K11=""),"",IFERROR(M11/K11,0))</f>
        <v/>
      </c>
      <c r="P11" s="2" t="inlineStr">
        <is>
          <t>Rendez-vous partenaires</t>
        </is>
      </c>
    </row>
    <row r="12">
      <c r="A12" s="2" t="n"/>
      <c r="B12" s="3" t="n"/>
      <c r="C12" s="4">
        <f>IF(B12="","",CHOOSE(WEEKDAY(B12,2),"lundi","mardi","mercredi","jeudi","vendredi","samedi","dimanche"))</f>
        <v/>
      </c>
      <c r="D12" s="2" t="n"/>
      <c r="E12" s="4">
        <f>IFERROR(VLOOKUP(D12,'Équipe'!$A$2:$E$101,3,FALSE),"")</f>
        <v/>
      </c>
      <c r="F12" s="4">
        <f>IFERROR(VLOOKUP(D12,'Équipe'!$A$2:$E$101,4,FALSE),"")</f>
        <v/>
      </c>
      <c r="G12" s="2" t="n"/>
      <c r="H12" s="5" t="n"/>
      <c r="I12" s="5" t="n"/>
      <c r="J12" s="6" t="n"/>
      <c r="K12" s="7">
        <f>IF(OR(H12="",I12=""),"",MAX(0,(I12-H12)*24-J12))</f>
        <v/>
      </c>
      <c r="L12" s="2" t="n"/>
      <c r="M12" s="6" t="n"/>
      <c r="N12" s="7">
        <f>IF(OR(M12="",K12=""),"",M12-K12)</f>
        <v/>
      </c>
      <c r="O12" s="8">
        <f>IF(OR(M12="",K12=""),"",IFERROR(M12/K12,0))</f>
        <v/>
      </c>
      <c r="P12" s="2" t="n"/>
    </row>
    <row r="13">
      <c r="A13" s="2" t="n"/>
      <c r="B13" s="3" t="n"/>
      <c r="C13" s="9">
        <f>IF(B13="","",CHOOSE(WEEKDAY(B13,2),"lundi","mardi","mercredi","jeudi","vendredi","samedi","dimanche"))</f>
        <v/>
      </c>
      <c r="D13" s="2" t="n"/>
      <c r="E13" s="9">
        <f>IFERROR(VLOOKUP(D13,'Équipe'!$A$2:$E$101,3,FALSE),"")</f>
        <v/>
      </c>
      <c r="F13" s="9">
        <f>IFERROR(VLOOKUP(D13,'Équipe'!$A$2:$E$101,4,FALSE),"")</f>
        <v/>
      </c>
      <c r="G13" s="2" t="n"/>
      <c r="H13" s="5" t="n"/>
      <c r="I13" s="5" t="n"/>
      <c r="J13" s="6" t="n"/>
      <c r="K13" s="10">
        <f>IF(OR(H13="",I13=""),"",MAX(0,(I13-H13)*24-J13))</f>
        <v/>
      </c>
      <c r="L13" s="2" t="n"/>
      <c r="M13" s="6" t="n"/>
      <c r="N13" s="10">
        <f>IF(OR(M13="",K13=""),"",M13-K13)</f>
        <v/>
      </c>
      <c r="O13" s="11">
        <f>IF(OR(M13="",K13=""),"",IFERROR(M13/K13,0))</f>
        <v/>
      </c>
      <c r="P13" s="2" t="n"/>
    </row>
    <row r="14">
      <c r="A14" s="2" t="n"/>
      <c r="B14" s="3" t="n"/>
      <c r="C14" s="4">
        <f>IF(B14="","",CHOOSE(WEEKDAY(B14,2),"lundi","mardi","mercredi","jeudi","vendredi","samedi","dimanche"))</f>
        <v/>
      </c>
      <c r="D14" s="2" t="n"/>
      <c r="E14" s="4">
        <f>IFERROR(VLOOKUP(D14,'Équipe'!$A$2:$E$101,3,FALSE),"")</f>
        <v/>
      </c>
      <c r="F14" s="4">
        <f>IFERROR(VLOOKUP(D14,'Équipe'!$A$2:$E$101,4,FALSE),"")</f>
        <v/>
      </c>
      <c r="G14" s="2" t="n"/>
      <c r="H14" s="5" t="n"/>
      <c r="I14" s="5" t="n"/>
      <c r="J14" s="6" t="n"/>
      <c r="K14" s="7">
        <f>IF(OR(H14="",I14=""),"",MAX(0,(I14-H14)*24-J14))</f>
        <v/>
      </c>
      <c r="L14" s="2" t="n"/>
      <c r="M14" s="6" t="n"/>
      <c r="N14" s="7">
        <f>IF(OR(M14="",K14=""),"",M14-K14)</f>
        <v/>
      </c>
      <c r="O14" s="8">
        <f>IF(OR(M14="",K14=""),"",IFERROR(M14/K14,0))</f>
        <v/>
      </c>
      <c r="P14" s="2" t="n"/>
    </row>
    <row r="15">
      <c r="A15" s="2" t="n"/>
      <c r="B15" s="3" t="n"/>
      <c r="C15" s="9">
        <f>IF(B15="","",CHOOSE(WEEKDAY(B15,2),"lundi","mardi","mercredi","jeudi","vendredi","samedi","dimanche"))</f>
        <v/>
      </c>
      <c r="D15" s="2" t="n"/>
      <c r="E15" s="9">
        <f>IFERROR(VLOOKUP(D15,'Équipe'!$A$2:$E$101,3,FALSE),"")</f>
        <v/>
      </c>
      <c r="F15" s="9">
        <f>IFERROR(VLOOKUP(D15,'Équipe'!$A$2:$E$101,4,FALSE),"")</f>
        <v/>
      </c>
      <c r="G15" s="2" t="n"/>
      <c r="H15" s="5" t="n"/>
      <c r="I15" s="5" t="n"/>
      <c r="J15" s="6" t="n"/>
      <c r="K15" s="10">
        <f>IF(OR(H15="",I15=""),"",MAX(0,(I15-H15)*24-J15))</f>
        <v/>
      </c>
      <c r="L15" s="2" t="n"/>
      <c r="M15" s="6" t="n"/>
      <c r="N15" s="10">
        <f>IF(OR(M15="",K15=""),"",M15-K15)</f>
        <v/>
      </c>
      <c r="O15" s="11">
        <f>IF(OR(M15="",K15=""),"",IFERROR(M15/K15,0))</f>
        <v/>
      </c>
      <c r="P15" s="2" t="n"/>
    </row>
    <row r="16">
      <c r="A16" s="2" t="n"/>
      <c r="B16" s="3" t="n"/>
      <c r="C16" s="4">
        <f>IF(B16="","",CHOOSE(WEEKDAY(B16,2),"lundi","mardi","mercredi","jeudi","vendredi","samedi","dimanche"))</f>
        <v/>
      </c>
      <c r="D16" s="2" t="n"/>
      <c r="E16" s="4">
        <f>IFERROR(VLOOKUP(D16,'Équipe'!$A$2:$E$101,3,FALSE),"")</f>
        <v/>
      </c>
      <c r="F16" s="4">
        <f>IFERROR(VLOOKUP(D16,'Équipe'!$A$2:$E$101,4,FALSE),"")</f>
        <v/>
      </c>
      <c r="G16" s="2" t="n"/>
      <c r="H16" s="5" t="n"/>
      <c r="I16" s="5" t="n"/>
      <c r="J16" s="6" t="n"/>
      <c r="K16" s="7">
        <f>IF(OR(H16="",I16=""),"",MAX(0,(I16-H16)*24-J16))</f>
        <v/>
      </c>
      <c r="L16" s="2" t="n"/>
      <c r="M16" s="6" t="n"/>
      <c r="N16" s="7">
        <f>IF(OR(M16="",K16=""),"",M16-K16)</f>
        <v/>
      </c>
      <c r="O16" s="8">
        <f>IF(OR(M16="",K16=""),"",IFERROR(M16/K16,0))</f>
        <v/>
      </c>
      <c r="P16" s="2" t="n"/>
    </row>
    <row r="17">
      <c r="A17" s="2" t="n"/>
      <c r="B17" s="3" t="n"/>
      <c r="C17" s="9">
        <f>IF(B17="","",CHOOSE(WEEKDAY(B17,2),"lundi","mardi","mercredi","jeudi","vendredi","samedi","dimanche"))</f>
        <v/>
      </c>
      <c r="D17" s="2" t="n"/>
      <c r="E17" s="9">
        <f>IFERROR(VLOOKUP(D17,'Équipe'!$A$2:$E$101,3,FALSE),"")</f>
        <v/>
      </c>
      <c r="F17" s="9">
        <f>IFERROR(VLOOKUP(D17,'Équipe'!$A$2:$E$101,4,FALSE),"")</f>
        <v/>
      </c>
      <c r="G17" s="2" t="n"/>
      <c r="H17" s="5" t="n"/>
      <c r="I17" s="5" t="n"/>
      <c r="J17" s="6" t="n"/>
      <c r="K17" s="10">
        <f>IF(OR(H17="",I17=""),"",MAX(0,(I17-H17)*24-J17))</f>
        <v/>
      </c>
      <c r="L17" s="2" t="n"/>
      <c r="M17" s="6" t="n"/>
      <c r="N17" s="10">
        <f>IF(OR(M17="",K17=""),"",M17-K17)</f>
        <v/>
      </c>
      <c r="O17" s="11">
        <f>IF(OR(M17="",K17=""),"",IFERROR(M17/K17,0))</f>
        <v/>
      </c>
      <c r="P17" s="2" t="n"/>
    </row>
    <row r="18">
      <c r="A18" s="2" t="n"/>
      <c r="B18" s="3" t="n"/>
      <c r="C18" s="4">
        <f>IF(B18="","",CHOOSE(WEEKDAY(B18,2),"lundi","mardi","mercredi","jeudi","vendredi","samedi","dimanche"))</f>
        <v/>
      </c>
      <c r="D18" s="2" t="n"/>
      <c r="E18" s="4">
        <f>IFERROR(VLOOKUP(D18,'Équipe'!$A$2:$E$101,3,FALSE),"")</f>
        <v/>
      </c>
      <c r="F18" s="4">
        <f>IFERROR(VLOOKUP(D18,'Équipe'!$A$2:$E$101,4,FALSE),"")</f>
        <v/>
      </c>
      <c r="G18" s="2" t="n"/>
      <c r="H18" s="5" t="n"/>
      <c r="I18" s="5" t="n"/>
      <c r="J18" s="6" t="n"/>
      <c r="K18" s="7">
        <f>IF(OR(H18="",I18=""),"",MAX(0,(I18-H18)*24-J18))</f>
        <v/>
      </c>
      <c r="L18" s="2" t="n"/>
      <c r="M18" s="6" t="n"/>
      <c r="N18" s="7">
        <f>IF(OR(M18="",K18=""),"",M18-K18)</f>
        <v/>
      </c>
      <c r="O18" s="8">
        <f>IF(OR(M18="",K18=""),"",IFERROR(M18/K18,0))</f>
        <v/>
      </c>
      <c r="P18" s="2" t="n"/>
    </row>
    <row r="19">
      <c r="A19" s="2" t="n"/>
      <c r="B19" s="3" t="n"/>
      <c r="C19" s="9">
        <f>IF(B19="","",CHOOSE(WEEKDAY(B19,2),"lundi","mardi","mercredi","jeudi","vendredi","samedi","dimanche"))</f>
        <v/>
      </c>
      <c r="D19" s="2" t="n"/>
      <c r="E19" s="9">
        <f>IFERROR(VLOOKUP(D19,'Équipe'!$A$2:$E$101,3,FALSE),"")</f>
        <v/>
      </c>
      <c r="F19" s="9">
        <f>IFERROR(VLOOKUP(D19,'Équipe'!$A$2:$E$101,4,FALSE),"")</f>
        <v/>
      </c>
      <c r="G19" s="2" t="n"/>
      <c r="H19" s="5" t="n"/>
      <c r="I19" s="5" t="n"/>
      <c r="J19" s="6" t="n"/>
      <c r="K19" s="10">
        <f>IF(OR(H19="",I19=""),"",MAX(0,(I19-H19)*24-J19))</f>
        <v/>
      </c>
      <c r="L19" s="2" t="n"/>
      <c r="M19" s="6" t="n"/>
      <c r="N19" s="10">
        <f>IF(OR(M19="",K19=""),"",M19-K19)</f>
        <v/>
      </c>
      <c r="O19" s="11">
        <f>IF(OR(M19="",K19=""),"",IFERROR(M19/K19,0))</f>
        <v/>
      </c>
      <c r="P19" s="2" t="n"/>
    </row>
    <row r="20">
      <c r="A20" s="2" t="n"/>
      <c r="B20" s="3" t="n"/>
      <c r="C20" s="4">
        <f>IF(B20="","",CHOOSE(WEEKDAY(B20,2),"lundi","mardi","mercredi","jeudi","vendredi","samedi","dimanche"))</f>
        <v/>
      </c>
      <c r="D20" s="2" t="n"/>
      <c r="E20" s="4">
        <f>IFERROR(VLOOKUP(D20,'Équipe'!$A$2:$E$101,3,FALSE),"")</f>
        <v/>
      </c>
      <c r="F20" s="4">
        <f>IFERROR(VLOOKUP(D20,'Équipe'!$A$2:$E$101,4,FALSE),"")</f>
        <v/>
      </c>
      <c r="G20" s="2" t="n"/>
      <c r="H20" s="5" t="n"/>
      <c r="I20" s="5" t="n"/>
      <c r="J20" s="6" t="n"/>
      <c r="K20" s="7">
        <f>IF(OR(H20="",I20=""),"",MAX(0,(I20-H20)*24-J20))</f>
        <v/>
      </c>
      <c r="L20" s="2" t="n"/>
      <c r="M20" s="6" t="n"/>
      <c r="N20" s="7">
        <f>IF(OR(M20="",K20=""),"",M20-K20)</f>
        <v/>
      </c>
      <c r="O20" s="8">
        <f>IF(OR(M20="",K20=""),"",IFERROR(M20/K20,0))</f>
        <v/>
      </c>
      <c r="P20" s="2" t="n"/>
    </row>
    <row r="21">
      <c r="A21" s="2" t="n"/>
      <c r="B21" s="3" t="n"/>
      <c r="C21" s="9">
        <f>IF(B21="","",CHOOSE(WEEKDAY(B21,2),"lundi","mardi","mercredi","jeudi","vendredi","samedi","dimanche"))</f>
        <v/>
      </c>
      <c r="D21" s="2" t="n"/>
      <c r="E21" s="9">
        <f>IFERROR(VLOOKUP(D21,'Équipe'!$A$2:$E$101,3,FALSE),"")</f>
        <v/>
      </c>
      <c r="F21" s="9">
        <f>IFERROR(VLOOKUP(D21,'Équipe'!$A$2:$E$101,4,FALSE),"")</f>
        <v/>
      </c>
      <c r="G21" s="2" t="n"/>
      <c r="H21" s="5" t="n"/>
      <c r="I21" s="5" t="n"/>
      <c r="J21" s="6" t="n"/>
      <c r="K21" s="10">
        <f>IF(OR(H21="",I21=""),"",MAX(0,(I21-H21)*24-J21))</f>
        <v/>
      </c>
      <c r="L21" s="2" t="n"/>
      <c r="M21" s="6" t="n"/>
      <c r="N21" s="10">
        <f>IF(OR(M21="",K21=""),"",M21-K21)</f>
        <v/>
      </c>
      <c r="O21" s="11">
        <f>IF(OR(M21="",K21=""),"",IFERROR(M21/K21,0))</f>
        <v/>
      </c>
      <c r="P21" s="2" t="n"/>
    </row>
    <row r="22">
      <c r="A22" s="2" t="n"/>
      <c r="B22" s="3" t="n"/>
      <c r="C22" s="4">
        <f>IF(B22="","",CHOOSE(WEEKDAY(B22,2),"lundi","mardi","mercredi","jeudi","vendredi","samedi","dimanche"))</f>
        <v/>
      </c>
      <c r="D22" s="2" t="n"/>
      <c r="E22" s="4">
        <f>IFERROR(VLOOKUP(D22,'Équipe'!$A$2:$E$101,3,FALSE),"")</f>
        <v/>
      </c>
      <c r="F22" s="4">
        <f>IFERROR(VLOOKUP(D22,'Équipe'!$A$2:$E$101,4,FALSE),"")</f>
        <v/>
      </c>
      <c r="G22" s="2" t="n"/>
      <c r="H22" s="5" t="n"/>
      <c r="I22" s="5" t="n"/>
      <c r="J22" s="6" t="n"/>
      <c r="K22" s="7">
        <f>IF(OR(H22="",I22=""),"",MAX(0,(I22-H22)*24-J22))</f>
        <v/>
      </c>
      <c r="L22" s="2" t="n"/>
      <c r="M22" s="6" t="n"/>
      <c r="N22" s="7">
        <f>IF(OR(M22="",K22=""),"",M22-K22)</f>
        <v/>
      </c>
      <c r="O22" s="8">
        <f>IF(OR(M22="",K22=""),"",IFERROR(M22/K22,0))</f>
        <v/>
      </c>
      <c r="P22" s="2" t="n"/>
    </row>
    <row r="23">
      <c r="A23" s="2" t="n"/>
      <c r="B23" s="3" t="n"/>
      <c r="C23" s="9">
        <f>IF(B23="","",CHOOSE(WEEKDAY(B23,2),"lundi","mardi","mercredi","jeudi","vendredi","samedi","dimanche"))</f>
        <v/>
      </c>
      <c r="D23" s="2" t="n"/>
      <c r="E23" s="9">
        <f>IFERROR(VLOOKUP(D23,'Équipe'!$A$2:$E$101,3,FALSE),"")</f>
        <v/>
      </c>
      <c r="F23" s="9">
        <f>IFERROR(VLOOKUP(D23,'Équipe'!$A$2:$E$101,4,FALSE),"")</f>
        <v/>
      </c>
      <c r="G23" s="2" t="n"/>
      <c r="H23" s="5" t="n"/>
      <c r="I23" s="5" t="n"/>
      <c r="J23" s="6" t="n"/>
      <c r="K23" s="10">
        <f>IF(OR(H23="",I23=""),"",MAX(0,(I23-H23)*24-J23))</f>
        <v/>
      </c>
      <c r="L23" s="2" t="n"/>
      <c r="M23" s="6" t="n"/>
      <c r="N23" s="10">
        <f>IF(OR(M23="",K23=""),"",M23-K23)</f>
        <v/>
      </c>
      <c r="O23" s="11">
        <f>IF(OR(M23="",K23=""),"",IFERROR(M23/K23,0))</f>
        <v/>
      </c>
      <c r="P23" s="2" t="n"/>
    </row>
    <row r="24">
      <c r="A24" s="2" t="n"/>
      <c r="B24" s="3" t="n"/>
      <c r="C24" s="4">
        <f>IF(B24="","",CHOOSE(WEEKDAY(B24,2),"lundi","mardi","mercredi","jeudi","vendredi","samedi","dimanche"))</f>
        <v/>
      </c>
      <c r="D24" s="2" t="n"/>
      <c r="E24" s="4">
        <f>IFERROR(VLOOKUP(D24,'Équipe'!$A$2:$E$101,3,FALSE),"")</f>
        <v/>
      </c>
      <c r="F24" s="4">
        <f>IFERROR(VLOOKUP(D24,'Équipe'!$A$2:$E$101,4,FALSE),"")</f>
        <v/>
      </c>
      <c r="G24" s="2" t="n"/>
      <c r="H24" s="5" t="n"/>
      <c r="I24" s="5" t="n"/>
      <c r="J24" s="6" t="n"/>
      <c r="K24" s="7">
        <f>IF(OR(H24="",I24=""),"",MAX(0,(I24-H24)*24-J24))</f>
        <v/>
      </c>
      <c r="L24" s="2" t="n"/>
      <c r="M24" s="6" t="n"/>
      <c r="N24" s="7">
        <f>IF(OR(M24="",K24=""),"",M24-K24)</f>
        <v/>
      </c>
      <c r="O24" s="8">
        <f>IF(OR(M24="",K24=""),"",IFERROR(M24/K24,0))</f>
        <v/>
      </c>
      <c r="P24" s="2" t="n"/>
    </row>
    <row r="25">
      <c r="A25" s="2" t="n"/>
      <c r="B25" s="3" t="n"/>
      <c r="C25" s="9">
        <f>IF(B25="","",CHOOSE(WEEKDAY(B25,2),"lundi","mardi","mercredi","jeudi","vendredi","samedi","dimanche"))</f>
        <v/>
      </c>
      <c r="D25" s="2" t="n"/>
      <c r="E25" s="9">
        <f>IFERROR(VLOOKUP(D25,'Équipe'!$A$2:$E$101,3,FALSE),"")</f>
        <v/>
      </c>
      <c r="F25" s="9">
        <f>IFERROR(VLOOKUP(D25,'Équipe'!$A$2:$E$101,4,FALSE),"")</f>
        <v/>
      </c>
      <c r="G25" s="2" t="n"/>
      <c r="H25" s="5" t="n"/>
      <c r="I25" s="5" t="n"/>
      <c r="J25" s="6" t="n"/>
      <c r="K25" s="10">
        <f>IF(OR(H25="",I25=""),"",MAX(0,(I25-H25)*24-J25))</f>
        <v/>
      </c>
      <c r="L25" s="2" t="n"/>
      <c r="M25" s="6" t="n"/>
      <c r="N25" s="10">
        <f>IF(OR(M25="",K25=""),"",M25-K25)</f>
        <v/>
      </c>
      <c r="O25" s="11">
        <f>IF(OR(M25="",K25=""),"",IFERROR(M25/K25,0))</f>
        <v/>
      </c>
      <c r="P25" s="2" t="n"/>
    </row>
    <row r="26">
      <c r="A26" s="2" t="n"/>
      <c r="B26" s="3" t="n"/>
      <c r="C26" s="4">
        <f>IF(B26="","",CHOOSE(WEEKDAY(B26,2),"lundi","mardi","mercredi","jeudi","vendredi","samedi","dimanche"))</f>
        <v/>
      </c>
      <c r="D26" s="2" t="n"/>
      <c r="E26" s="4">
        <f>IFERROR(VLOOKUP(D26,'Équipe'!$A$2:$E$101,3,FALSE),"")</f>
        <v/>
      </c>
      <c r="F26" s="4">
        <f>IFERROR(VLOOKUP(D26,'Équipe'!$A$2:$E$101,4,FALSE),"")</f>
        <v/>
      </c>
      <c r="G26" s="2" t="n"/>
      <c r="H26" s="5" t="n"/>
      <c r="I26" s="5" t="n"/>
      <c r="J26" s="6" t="n"/>
      <c r="K26" s="7">
        <f>IF(OR(H26="",I26=""),"",MAX(0,(I26-H26)*24-J26))</f>
        <v/>
      </c>
      <c r="L26" s="2" t="n"/>
      <c r="M26" s="6" t="n"/>
      <c r="N26" s="7">
        <f>IF(OR(M26="",K26=""),"",M26-K26)</f>
        <v/>
      </c>
      <c r="O26" s="8">
        <f>IF(OR(M26="",K26=""),"",IFERROR(M26/K26,0))</f>
        <v/>
      </c>
      <c r="P26" s="2" t="n"/>
    </row>
    <row r="27">
      <c r="A27" s="2" t="n"/>
      <c r="B27" s="3" t="n"/>
      <c r="C27" s="9">
        <f>IF(B27="","",CHOOSE(WEEKDAY(B27,2),"lundi","mardi","mercredi","jeudi","vendredi","samedi","dimanche"))</f>
        <v/>
      </c>
      <c r="D27" s="2" t="n"/>
      <c r="E27" s="9">
        <f>IFERROR(VLOOKUP(D27,'Équipe'!$A$2:$E$101,3,FALSE),"")</f>
        <v/>
      </c>
      <c r="F27" s="9">
        <f>IFERROR(VLOOKUP(D27,'Équipe'!$A$2:$E$101,4,FALSE),"")</f>
        <v/>
      </c>
      <c r="G27" s="2" t="n"/>
      <c r="H27" s="5" t="n"/>
      <c r="I27" s="5" t="n"/>
      <c r="J27" s="6" t="n"/>
      <c r="K27" s="10">
        <f>IF(OR(H27="",I27=""),"",MAX(0,(I27-H27)*24-J27))</f>
        <v/>
      </c>
      <c r="L27" s="2" t="n"/>
      <c r="M27" s="6" t="n"/>
      <c r="N27" s="10">
        <f>IF(OR(M27="",K27=""),"",M27-K27)</f>
        <v/>
      </c>
      <c r="O27" s="11">
        <f>IF(OR(M27="",K27=""),"",IFERROR(M27/K27,0))</f>
        <v/>
      </c>
      <c r="P27" s="2" t="n"/>
    </row>
    <row r="28">
      <c r="A28" s="2" t="n"/>
      <c r="B28" s="3" t="n"/>
      <c r="C28" s="4">
        <f>IF(B28="","",CHOOSE(WEEKDAY(B28,2),"lundi","mardi","mercredi","jeudi","vendredi","samedi","dimanche"))</f>
        <v/>
      </c>
      <c r="D28" s="2" t="n"/>
      <c r="E28" s="4">
        <f>IFERROR(VLOOKUP(D28,'Équipe'!$A$2:$E$101,3,FALSE),"")</f>
        <v/>
      </c>
      <c r="F28" s="4">
        <f>IFERROR(VLOOKUP(D28,'Équipe'!$A$2:$E$101,4,FALSE),"")</f>
        <v/>
      </c>
      <c r="G28" s="2" t="n"/>
      <c r="H28" s="5" t="n"/>
      <c r="I28" s="5" t="n"/>
      <c r="J28" s="6" t="n"/>
      <c r="K28" s="7">
        <f>IF(OR(H28="",I28=""),"",MAX(0,(I28-H28)*24-J28))</f>
        <v/>
      </c>
      <c r="L28" s="2" t="n"/>
      <c r="M28" s="6" t="n"/>
      <c r="N28" s="7">
        <f>IF(OR(M28="",K28=""),"",M28-K28)</f>
        <v/>
      </c>
      <c r="O28" s="8">
        <f>IF(OR(M28="",K28=""),"",IFERROR(M28/K28,0))</f>
        <v/>
      </c>
      <c r="P28" s="2" t="n"/>
    </row>
    <row r="29">
      <c r="A29" s="2" t="n"/>
      <c r="B29" s="3" t="n"/>
      <c r="C29" s="9">
        <f>IF(B29="","",CHOOSE(WEEKDAY(B29,2),"lundi","mardi","mercredi","jeudi","vendredi","samedi","dimanche"))</f>
        <v/>
      </c>
      <c r="D29" s="2" t="n"/>
      <c r="E29" s="9">
        <f>IFERROR(VLOOKUP(D29,'Équipe'!$A$2:$E$101,3,FALSE),"")</f>
        <v/>
      </c>
      <c r="F29" s="9">
        <f>IFERROR(VLOOKUP(D29,'Équipe'!$A$2:$E$101,4,FALSE),"")</f>
        <v/>
      </c>
      <c r="G29" s="2" t="n"/>
      <c r="H29" s="5" t="n"/>
      <c r="I29" s="5" t="n"/>
      <c r="J29" s="6" t="n"/>
      <c r="K29" s="10">
        <f>IF(OR(H29="",I29=""),"",MAX(0,(I29-H29)*24-J29))</f>
        <v/>
      </c>
      <c r="L29" s="2" t="n"/>
      <c r="M29" s="6" t="n"/>
      <c r="N29" s="10">
        <f>IF(OR(M29="",K29=""),"",M29-K29)</f>
        <v/>
      </c>
      <c r="O29" s="11">
        <f>IF(OR(M29="",K29=""),"",IFERROR(M29/K29,0))</f>
        <v/>
      </c>
      <c r="P29" s="2" t="n"/>
    </row>
    <row r="30">
      <c r="A30" s="2" t="n"/>
      <c r="B30" s="3" t="n"/>
      <c r="C30" s="4">
        <f>IF(B30="","",CHOOSE(WEEKDAY(B30,2),"lundi","mardi","mercredi","jeudi","vendredi","samedi","dimanche"))</f>
        <v/>
      </c>
      <c r="D30" s="2" t="n"/>
      <c r="E30" s="4">
        <f>IFERROR(VLOOKUP(D30,'Équipe'!$A$2:$E$101,3,FALSE),"")</f>
        <v/>
      </c>
      <c r="F30" s="4">
        <f>IFERROR(VLOOKUP(D30,'Équipe'!$A$2:$E$101,4,FALSE),"")</f>
        <v/>
      </c>
      <c r="G30" s="2" t="n"/>
      <c r="H30" s="5" t="n"/>
      <c r="I30" s="5" t="n"/>
      <c r="J30" s="6" t="n"/>
      <c r="K30" s="7">
        <f>IF(OR(H30="",I30=""),"",MAX(0,(I30-H30)*24-J30))</f>
        <v/>
      </c>
      <c r="L30" s="2" t="n"/>
      <c r="M30" s="6" t="n"/>
      <c r="N30" s="7">
        <f>IF(OR(M30="",K30=""),"",M30-K30)</f>
        <v/>
      </c>
      <c r="O30" s="8">
        <f>IF(OR(M30="",K30=""),"",IFERROR(M30/K30,0))</f>
        <v/>
      </c>
      <c r="P30" s="2" t="n"/>
    </row>
    <row r="31">
      <c r="A31" s="2" t="n"/>
      <c r="B31" s="3" t="n"/>
      <c r="C31" s="9">
        <f>IF(B31="","",CHOOSE(WEEKDAY(B31,2),"lundi","mardi","mercredi","jeudi","vendredi","samedi","dimanche"))</f>
        <v/>
      </c>
      <c r="D31" s="2" t="n"/>
      <c r="E31" s="9">
        <f>IFERROR(VLOOKUP(D31,'Équipe'!$A$2:$E$101,3,FALSE),"")</f>
        <v/>
      </c>
      <c r="F31" s="9">
        <f>IFERROR(VLOOKUP(D31,'Équipe'!$A$2:$E$101,4,FALSE),"")</f>
        <v/>
      </c>
      <c r="G31" s="2" t="n"/>
      <c r="H31" s="5" t="n"/>
      <c r="I31" s="5" t="n"/>
      <c r="J31" s="6" t="n"/>
      <c r="K31" s="10">
        <f>IF(OR(H31="",I31=""),"",MAX(0,(I31-H31)*24-J31))</f>
        <v/>
      </c>
      <c r="L31" s="2" t="n"/>
      <c r="M31" s="6" t="n"/>
      <c r="N31" s="10">
        <f>IF(OR(M31="",K31=""),"",M31-K31)</f>
        <v/>
      </c>
      <c r="O31" s="11">
        <f>IF(OR(M31="",K31=""),"",IFERROR(M31/K31,0))</f>
        <v/>
      </c>
      <c r="P31" s="2" t="n"/>
    </row>
    <row r="32">
      <c r="A32" s="2" t="n"/>
      <c r="B32" s="3" t="n"/>
      <c r="C32" s="4">
        <f>IF(B32="","",CHOOSE(WEEKDAY(B32,2),"lundi","mardi","mercredi","jeudi","vendredi","samedi","dimanche"))</f>
        <v/>
      </c>
      <c r="D32" s="2" t="n"/>
      <c r="E32" s="4">
        <f>IFERROR(VLOOKUP(D32,'Équipe'!$A$2:$E$101,3,FALSE),"")</f>
        <v/>
      </c>
      <c r="F32" s="4">
        <f>IFERROR(VLOOKUP(D32,'Équipe'!$A$2:$E$101,4,FALSE),"")</f>
        <v/>
      </c>
      <c r="G32" s="2" t="n"/>
      <c r="H32" s="5" t="n"/>
      <c r="I32" s="5" t="n"/>
      <c r="J32" s="6" t="n"/>
      <c r="K32" s="7">
        <f>IF(OR(H32="",I32=""),"",MAX(0,(I32-H32)*24-J32))</f>
        <v/>
      </c>
      <c r="L32" s="2" t="n"/>
      <c r="M32" s="6" t="n"/>
      <c r="N32" s="7">
        <f>IF(OR(M32="",K32=""),"",M32-K32)</f>
        <v/>
      </c>
      <c r="O32" s="8">
        <f>IF(OR(M32="",K32=""),"",IFERROR(M32/K32,0))</f>
        <v/>
      </c>
      <c r="P32" s="2" t="n"/>
    </row>
    <row r="33">
      <c r="A33" s="2" t="n"/>
      <c r="B33" s="3" t="n"/>
      <c r="C33" s="9">
        <f>IF(B33="","",CHOOSE(WEEKDAY(B33,2),"lundi","mardi","mercredi","jeudi","vendredi","samedi","dimanche"))</f>
        <v/>
      </c>
      <c r="D33" s="2" t="n"/>
      <c r="E33" s="9">
        <f>IFERROR(VLOOKUP(D33,'Équipe'!$A$2:$E$101,3,FALSE),"")</f>
        <v/>
      </c>
      <c r="F33" s="9">
        <f>IFERROR(VLOOKUP(D33,'Équipe'!$A$2:$E$101,4,FALSE),"")</f>
        <v/>
      </c>
      <c r="G33" s="2" t="n"/>
      <c r="H33" s="5" t="n"/>
      <c r="I33" s="5" t="n"/>
      <c r="J33" s="6" t="n"/>
      <c r="K33" s="10">
        <f>IF(OR(H33="",I33=""),"",MAX(0,(I33-H33)*24-J33))</f>
        <v/>
      </c>
      <c r="L33" s="2" t="n"/>
      <c r="M33" s="6" t="n"/>
      <c r="N33" s="10">
        <f>IF(OR(M33="",K33=""),"",M33-K33)</f>
        <v/>
      </c>
      <c r="O33" s="11">
        <f>IF(OR(M33="",K33=""),"",IFERROR(M33/K33,0))</f>
        <v/>
      </c>
      <c r="P33" s="2" t="n"/>
    </row>
    <row r="34">
      <c r="A34" s="2" t="n"/>
      <c r="B34" s="3" t="n"/>
      <c r="C34" s="4">
        <f>IF(B34="","",CHOOSE(WEEKDAY(B34,2),"lundi","mardi","mercredi","jeudi","vendredi","samedi","dimanche"))</f>
        <v/>
      </c>
      <c r="D34" s="2" t="n"/>
      <c r="E34" s="4">
        <f>IFERROR(VLOOKUP(D34,'Équipe'!$A$2:$E$101,3,FALSE),"")</f>
        <v/>
      </c>
      <c r="F34" s="4">
        <f>IFERROR(VLOOKUP(D34,'Équipe'!$A$2:$E$101,4,FALSE),"")</f>
        <v/>
      </c>
      <c r="G34" s="2" t="n"/>
      <c r="H34" s="5" t="n"/>
      <c r="I34" s="5" t="n"/>
      <c r="J34" s="6" t="n"/>
      <c r="K34" s="7">
        <f>IF(OR(H34="",I34=""),"",MAX(0,(I34-H34)*24-J34))</f>
        <v/>
      </c>
      <c r="L34" s="2" t="n"/>
      <c r="M34" s="6" t="n"/>
      <c r="N34" s="7">
        <f>IF(OR(M34="",K34=""),"",M34-K34)</f>
        <v/>
      </c>
      <c r="O34" s="8">
        <f>IF(OR(M34="",K34=""),"",IFERROR(M34/K34,0))</f>
        <v/>
      </c>
      <c r="P34" s="2" t="n"/>
    </row>
    <row r="35">
      <c r="A35" s="2" t="n"/>
      <c r="B35" s="3" t="n"/>
      <c r="C35" s="9">
        <f>IF(B35="","",CHOOSE(WEEKDAY(B35,2),"lundi","mardi","mercredi","jeudi","vendredi","samedi","dimanche"))</f>
        <v/>
      </c>
      <c r="D35" s="2" t="n"/>
      <c r="E35" s="9">
        <f>IFERROR(VLOOKUP(D35,'Équipe'!$A$2:$E$101,3,FALSE),"")</f>
        <v/>
      </c>
      <c r="F35" s="9">
        <f>IFERROR(VLOOKUP(D35,'Équipe'!$A$2:$E$101,4,FALSE),"")</f>
        <v/>
      </c>
      <c r="G35" s="2" t="n"/>
      <c r="H35" s="5" t="n"/>
      <c r="I35" s="5" t="n"/>
      <c r="J35" s="6" t="n"/>
      <c r="K35" s="10">
        <f>IF(OR(H35="",I35=""),"",MAX(0,(I35-H35)*24-J35))</f>
        <v/>
      </c>
      <c r="L35" s="2" t="n"/>
      <c r="M35" s="6" t="n"/>
      <c r="N35" s="10">
        <f>IF(OR(M35="",K35=""),"",M35-K35)</f>
        <v/>
      </c>
      <c r="O35" s="11">
        <f>IF(OR(M35="",K35=""),"",IFERROR(M35/K35,0))</f>
        <v/>
      </c>
      <c r="P35" s="2" t="n"/>
    </row>
    <row r="36">
      <c r="A36" s="2" t="n"/>
      <c r="B36" s="3" t="n"/>
      <c r="C36" s="4">
        <f>IF(B36="","",CHOOSE(WEEKDAY(B36,2),"lundi","mardi","mercredi","jeudi","vendredi","samedi","dimanche"))</f>
        <v/>
      </c>
      <c r="D36" s="2" t="n"/>
      <c r="E36" s="4">
        <f>IFERROR(VLOOKUP(D36,'Équipe'!$A$2:$E$101,3,FALSE),"")</f>
        <v/>
      </c>
      <c r="F36" s="4">
        <f>IFERROR(VLOOKUP(D36,'Équipe'!$A$2:$E$101,4,FALSE),"")</f>
        <v/>
      </c>
      <c r="G36" s="2" t="n"/>
      <c r="H36" s="5" t="n"/>
      <c r="I36" s="5" t="n"/>
      <c r="J36" s="6" t="n"/>
      <c r="K36" s="7">
        <f>IF(OR(H36="",I36=""),"",MAX(0,(I36-H36)*24-J36))</f>
        <v/>
      </c>
      <c r="L36" s="2" t="n"/>
      <c r="M36" s="6" t="n"/>
      <c r="N36" s="7">
        <f>IF(OR(M36="",K36=""),"",M36-K36)</f>
        <v/>
      </c>
      <c r="O36" s="8">
        <f>IF(OR(M36="",K36=""),"",IFERROR(M36/K36,0))</f>
        <v/>
      </c>
      <c r="P36" s="2" t="n"/>
    </row>
    <row r="37">
      <c r="A37" s="2" t="n"/>
      <c r="B37" s="3" t="n"/>
      <c r="C37" s="9">
        <f>IF(B37="","",CHOOSE(WEEKDAY(B37,2),"lundi","mardi","mercredi","jeudi","vendredi","samedi","dimanche"))</f>
        <v/>
      </c>
      <c r="D37" s="2" t="n"/>
      <c r="E37" s="9">
        <f>IFERROR(VLOOKUP(D37,'Équipe'!$A$2:$E$101,3,FALSE),"")</f>
        <v/>
      </c>
      <c r="F37" s="9">
        <f>IFERROR(VLOOKUP(D37,'Équipe'!$A$2:$E$101,4,FALSE),"")</f>
        <v/>
      </c>
      <c r="G37" s="2" t="n"/>
      <c r="H37" s="5" t="n"/>
      <c r="I37" s="5" t="n"/>
      <c r="J37" s="6" t="n"/>
      <c r="K37" s="10">
        <f>IF(OR(H37="",I37=""),"",MAX(0,(I37-H37)*24-J37))</f>
        <v/>
      </c>
      <c r="L37" s="2" t="n"/>
      <c r="M37" s="6" t="n"/>
      <c r="N37" s="10">
        <f>IF(OR(M37="",K37=""),"",M37-K37)</f>
        <v/>
      </c>
      <c r="O37" s="11">
        <f>IF(OR(M37="",K37=""),"",IFERROR(M37/K37,0))</f>
        <v/>
      </c>
      <c r="P37" s="2" t="n"/>
    </row>
    <row r="38">
      <c r="A38" s="2" t="n"/>
      <c r="B38" s="3" t="n"/>
      <c r="C38" s="4">
        <f>IF(B38="","",CHOOSE(WEEKDAY(B38,2),"lundi","mardi","mercredi","jeudi","vendredi","samedi","dimanche"))</f>
        <v/>
      </c>
      <c r="D38" s="2" t="n"/>
      <c r="E38" s="4">
        <f>IFERROR(VLOOKUP(D38,'Équipe'!$A$2:$E$101,3,FALSE),"")</f>
        <v/>
      </c>
      <c r="F38" s="4">
        <f>IFERROR(VLOOKUP(D38,'Équipe'!$A$2:$E$101,4,FALSE),"")</f>
        <v/>
      </c>
      <c r="G38" s="2" t="n"/>
      <c r="H38" s="5" t="n"/>
      <c r="I38" s="5" t="n"/>
      <c r="J38" s="6" t="n"/>
      <c r="K38" s="7">
        <f>IF(OR(H38="",I38=""),"",MAX(0,(I38-H38)*24-J38))</f>
        <v/>
      </c>
      <c r="L38" s="2" t="n"/>
      <c r="M38" s="6" t="n"/>
      <c r="N38" s="7">
        <f>IF(OR(M38="",K38=""),"",M38-K38)</f>
        <v/>
      </c>
      <c r="O38" s="8">
        <f>IF(OR(M38="",K38=""),"",IFERROR(M38/K38,0))</f>
        <v/>
      </c>
      <c r="P38" s="2" t="n"/>
    </row>
    <row r="39">
      <c r="A39" s="2" t="n"/>
      <c r="B39" s="3" t="n"/>
      <c r="C39" s="9">
        <f>IF(B39="","",CHOOSE(WEEKDAY(B39,2),"lundi","mardi","mercredi","jeudi","vendredi","samedi","dimanche"))</f>
        <v/>
      </c>
      <c r="D39" s="2" t="n"/>
      <c r="E39" s="9">
        <f>IFERROR(VLOOKUP(D39,'Équipe'!$A$2:$E$101,3,FALSE),"")</f>
        <v/>
      </c>
      <c r="F39" s="9">
        <f>IFERROR(VLOOKUP(D39,'Équipe'!$A$2:$E$101,4,FALSE),"")</f>
        <v/>
      </c>
      <c r="G39" s="2" t="n"/>
      <c r="H39" s="5" t="n"/>
      <c r="I39" s="5" t="n"/>
      <c r="J39" s="6" t="n"/>
      <c r="K39" s="10">
        <f>IF(OR(H39="",I39=""),"",MAX(0,(I39-H39)*24-J39))</f>
        <v/>
      </c>
      <c r="L39" s="2" t="n"/>
      <c r="M39" s="6" t="n"/>
      <c r="N39" s="10">
        <f>IF(OR(M39="",K39=""),"",M39-K39)</f>
        <v/>
      </c>
      <c r="O39" s="11">
        <f>IF(OR(M39="",K39=""),"",IFERROR(M39/K39,0))</f>
        <v/>
      </c>
      <c r="P39" s="2" t="n"/>
    </row>
    <row r="40">
      <c r="A40" s="2" t="n"/>
      <c r="B40" s="3" t="n"/>
      <c r="C40" s="4">
        <f>IF(B40="","",CHOOSE(WEEKDAY(B40,2),"lundi","mardi","mercredi","jeudi","vendredi","samedi","dimanche"))</f>
        <v/>
      </c>
      <c r="D40" s="2" t="n"/>
      <c r="E40" s="4">
        <f>IFERROR(VLOOKUP(D40,'Équipe'!$A$2:$E$101,3,FALSE),"")</f>
        <v/>
      </c>
      <c r="F40" s="4">
        <f>IFERROR(VLOOKUP(D40,'Équipe'!$A$2:$E$101,4,FALSE),"")</f>
        <v/>
      </c>
      <c r="G40" s="2" t="n"/>
      <c r="H40" s="5" t="n"/>
      <c r="I40" s="5" t="n"/>
      <c r="J40" s="6" t="n"/>
      <c r="K40" s="7">
        <f>IF(OR(H40="",I40=""),"",MAX(0,(I40-H40)*24-J40))</f>
        <v/>
      </c>
      <c r="L40" s="2" t="n"/>
      <c r="M40" s="6" t="n"/>
      <c r="N40" s="7">
        <f>IF(OR(M40="",K40=""),"",M40-K40)</f>
        <v/>
      </c>
      <c r="O40" s="8">
        <f>IF(OR(M40="",K40=""),"",IFERROR(M40/K40,0))</f>
        <v/>
      </c>
      <c r="P40" s="2" t="n"/>
    </row>
    <row r="41">
      <c r="A41" s="2" t="n"/>
      <c r="B41" s="3" t="n"/>
      <c r="C41" s="9">
        <f>IF(B41="","",CHOOSE(WEEKDAY(B41,2),"lundi","mardi","mercredi","jeudi","vendredi","samedi","dimanche"))</f>
        <v/>
      </c>
      <c r="D41" s="2" t="n"/>
      <c r="E41" s="9">
        <f>IFERROR(VLOOKUP(D41,'Équipe'!$A$2:$E$101,3,FALSE),"")</f>
        <v/>
      </c>
      <c r="F41" s="9">
        <f>IFERROR(VLOOKUP(D41,'Équipe'!$A$2:$E$101,4,FALSE),"")</f>
        <v/>
      </c>
      <c r="G41" s="2" t="n"/>
      <c r="H41" s="5" t="n"/>
      <c r="I41" s="5" t="n"/>
      <c r="J41" s="6" t="n"/>
      <c r="K41" s="10">
        <f>IF(OR(H41="",I41=""),"",MAX(0,(I41-H41)*24-J41))</f>
        <v/>
      </c>
      <c r="L41" s="2" t="n"/>
      <c r="M41" s="6" t="n"/>
      <c r="N41" s="10">
        <f>IF(OR(M41="",K41=""),"",M41-K41)</f>
        <v/>
      </c>
      <c r="O41" s="11">
        <f>IF(OR(M41="",K41=""),"",IFERROR(M41/K41,0))</f>
        <v/>
      </c>
      <c r="P41" s="2" t="n"/>
    </row>
    <row r="42">
      <c r="A42" s="2" t="n"/>
      <c r="B42" s="3" t="n"/>
      <c r="C42" s="4">
        <f>IF(B42="","",CHOOSE(WEEKDAY(B42,2),"lundi","mardi","mercredi","jeudi","vendredi","samedi","dimanche"))</f>
        <v/>
      </c>
      <c r="D42" s="2" t="n"/>
      <c r="E42" s="4">
        <f>IFERROR(VLOOKUP(D42,'Équipe'!$A$2:$E$101,3,FALSE),"")</f>
        <v/>
      </c>
      <c r="F42" s="4">
        <f>IFERROR(VLOOKUP(D42,'Équipe'!$A$2:$E$101,4,FALSE),"")</f>
        <v/>
      </c>
      <c r="G42" s="2" t="n"/>
      <c r="H42" s="5" t="n"/>
      <c r="I42" s="5" t="n"/>
      <c r="J42" s="6" t="n"/>
      <c r="K42" s="7">
        <f>IF(OR(H42="",I42=""),"",MAX(0,(I42-H42)*24-J42))</f>
        <v/>
      </c>
      <c r="L42" s="2" t="n"/>
      <c r="M42" s="6" t="n"/>
      <c r="N42" s="7">
        <f>IF(OR(M42="",K42=""),"",M42-K42)</f>
        <v/>
      </c>
      <c r="O42" s="8">
        <f>IF(OR(M42="",K42=""),"",IFERROR(M42/K42,0))</f>
        <v/>
      </c>
      <c r="P42" s="2" t="n"/>
    </row>
    <row r="43">
      <c r="A43" s="2" t="n"/>
      <c r="B43" s="3" t="n"/>
      <c r="C43" s="9">
        <f>IF(B43="","",CHOOSE(WEEKDAY(B43,2),"lundi","mardi","mercredi","jeudi","vendredi","samedi","dimanche"))</f>
        <v/>
      </c>
      <c r="D43" s="2" t="n"/>
      <c r="E43" s="9">
        <f>IFERROR(VLOOKUP(D43,'Équipe'!$A$2:$E$101,3,FALSE),"")</f>
        <v/>
      </c>
      <c r="F43" s="9">
        <f>IFERROR(VLOOKUP(D43,'Équipe'!$A$2:$E$101,4,FALSE),"")</f>
        <v/>
      </c>
      <c r="G43" s="2" t="n"/>
      <c r="H43" s="5" t="n"/>
      <c r="I43" s="5" t="n"/>
      <c r="J43" s="6" t="n"/>
      <c r="K43" s="10">
        <f>IF(OR(H43="",I43=""),"",MAX(0,(I43-H43)*24-J43))</f>
        <v/>
      </c>
      <c r="L43" s="2" t="n"/>
      <c r="M43" s="6" t="n"/>
      <c r="N43" s="10">
        <f>IF(OR(M43="",K43=""),"",M43-K43)</f>
        <v/>
      </c>
      <c r="O43" s="11">
        <f>IF(OR(M43="",K43=""),"",IFERROR(M43/K43,0))</f>
        <v/>
      </c>
      <c r="P43" s="2" t="n"/>
    </row>
    <row r="44">
      <c r="A44" s="2" t="n"/>
      <c r="B44" s="3" t="n"/>
      <c r="C44" s="4">
        <f>IF(B44="","",CHOOSE(WEEKDAY(B44,2),"lundi","mardi","mercredi","jeudi","vendredi","samedi","dimanche"))</f>
        <v/>
      </c>
      <c r="D44" s="2" t="n"/>
      <c r="E44" s="4">
        <f>IFERROR(VLOOKUP(D44,'Équipe'!$A$2:$E$101,3,FALSE),"")</f>
        <v/>
      </c>
      <c r="F44" s="4">
        <f>IFERROR(VLOOKUP(D44,'Équipe'!$A$2:$E$101,4,FALSE),"")</f>
        <v/>
      </c>
      <c r="G44" s="2" t="n"/>
      <c r="H44" s="5" t="n"/>
      <c r="I44" s="5" t="n"/>
      <c r="J44" s="6" t="n"/>
      <c r="K44" s="7">
        <f>IF(OR(H44="",I44=""),"",MAX(0,(I44-H44)*24-J44))</f>
        <v/>
      </c>
      <c r="L44" s="2" t="n"/>
      <c r="M44" s="6" t="n"/>
      <c r="N44" s="7">
        <f>IF(OR(M44="",K44=""),"",M44-K44)</f>
        <v/>
      </c>
      <c r="O44" s="8">
        <f>IF(OR(M44="",K44=""),"",IFERROR(M44/K44,0))</f>
        <v/>
      </c>
      <c r="P44" s="2" t="n"/>
    </row>
    <row r="45">
      <c r="A45" s="2" t="n"/>
      <c r="B45" s="3" t="n"/>
      <c r="C45" s="9">
        <f>IF(B45="","",CHOOSE(WEEKDAY(B45,2),"lundi","mardi","mercredi","jeudi","vendredi","samedi","dimanche"))</f>
        <v/>
      </c>
      <c r="D45" s="2" t="n"/>
      <c r="E45" s="9">
        <f>IFERROR(VLOOKUP(D45,'Équipe'!$A$2:$E$101,3,FALSE),"")</f>
        <v/>
      </c>
      <c r="F45" s="9">
        <f>IFERROR(VLOOKUP(D45,'Équipe'!$A$2:$E$101,4,FALSE),"")</f>
        <v/>
      </c>
      <c r="G45" s="2" t="n"/>
      <c r="H45" s="5" t="n"/>
      <c r="I45" s="5" t="n"/>
      <c r="J45" s="6" t="n"/>
      <c r="K45" s="10">
        <f>IF(OR(H45="",I45=""),"",MAX(0,(I45-H45)*24-J45))</f>
        <v/>
      </c>
      <c r="L45" s="2" t="n"/>
      <c r="M45" s="6" t="n"/>
      <c r="N45" s="10">
        <f>IF(OR(M45="",K45=""),"",M45-K45)</f>
        <v/>
      </c>
      <c r="O45" s="11">
        <f>IF(OR(M45="",K45=""),"",IFERROR(M45/K45,0))</f>
        <v/>
      </c>
      <c r="P45" s="2" t="n"/>
    </row>
    <row r="46">
      <c r="A46" s="2" t="n"/>
      <c r="B46" s="3" t="n"/>
      <c r="C46" s="4">
        <f>IF(B46="","",CHOOSE(WEEKDAY(B46,2),"lundi","mardi","mercredi","jeudi","vendredi","samedi","dimanche"))</f>
        <v/>
      </c>
      <c r="D46" s="2" t="n"/>
      <c r="E46" s="4">
        <f>IFERROR(VLOOKUP(D46,'Équipe'!$A$2:$E$101,3,FALSE),"")</f>
        <v/>
      </c>
      <c r="F46" s="4">
        <f>IFERROR(VLOOKUP(D46,'Équipe'!$A$2:$E$101,4,FALSE),"")</f>
        <v/>
      </c>
      <c r="G46" s="2" t="n"/>
      <c r="H46" s="5" t="n"/>
      <c r="I46" s="5" t="n"/>
      <c r="J46" s="6" t="n"/>
      <c r="K46" s="7">
        <f>IF(OR(H46="",I46=""),"",MAX(0,(I46-H46)*24-J46))</f>
        <v/>
      </c>
      <c r="L46" s="2" t="n"/>
      <c r="M46" s="6" t="n"/>
      <c r="N46" s="7">
        <f>IF(OR(M46="",K46=""),"",M46-K46)</f>
        <v/>
      </c>
      <c r="O46" s="8">
        <f>IF(OR(M46="",K46=""),"",IFERROR(M46/K46,0))</f>
        <v/>
      </c>
      <c r="P46" s="2" t="n"/>
    </row>
    <row r="47">
      <c r="A47" s="2" t="n"/>
      <c r="B47" s="3" t="n"/>
      <c r="C47" s="9">
        <f>IF(B47="","",CHOOSE(WEEKDAY(B47,2),"lundi","mardi","mercredi","jeudi","vendredi","samedi","dimanche"))</f>
        <v/>
      </c>
      <c r="D47" s="2" t="n"/>
      <c r="E47" s="9">
        <f>IFERROR(VLOOKUP(D47,'Équipe'!$A$2:$E$101,3,FALSE),"")</f>
        <v/>
      </c>
      <c r="F47" s="9">
        <f>IFERROR(VLOOKUP(D47,'Équipe'!$A$2:$E$101,4,FALSE),"")</f>
        <v/>
      </c>
      <c r="G47" s="2" t="n"/>
      <c r="H47" s="5" t="n"/>
      <c r="I47" s="5" t="n"/>
      <c r="J47" s="6" t="n"/>
      <c r="K47" s="10">
        <f>IF(OR(H47="",I47=""),"",MAX(0,(I47-H47)*24-J47))</f>
        <v/>
      </c>
      <c r="L47" s="2" t="n"/>
      <c r="M47" s="6" t="n"/>
      <c r="N47" s="10">
        <f>IF(OR(M47="",K47=""),"",M47-K47)</f>
        <v/>
      </c>
      <c r="O47" s="11">
        <f>IF(OR(M47="",K47=""),"",IFERROR(M47/K47,0))</f>
        <v/>
      </c>
      <c r="P47" s="2" t="n"/>
    </row>
    <row r="48">
      <c r="A48" s="2" t="n"/>
      <c r="B48" s="3" t="n"/>
      <c r="C48" s="4">
        <f>IF(B48="","",CHOOSE(WEEKDAY(B48,2),"lundi","mardi","mercredi","jeudi","vendredi","samedi","dimanche"))</f>
        <v/>
      </c>
      <c r="D48" s="2" t="n"/>
      <c r="E48" s="4">
        <f>IFERROR(VLOOKUP(D48,'Équipe'!$A$2:$E$101,3,FALSE),"")</f>
        <v/>
      </c>
      <c r="F48" s="4">
        <f>IFERROR(VLOOKUP(D48,'Équipe'!$A$2:$E$101,4,FALSE),"")</f>
        <v/>
      </c>
      <c r="G48" s="2" t="n"/>
      <c r="H48" s="5" t="n"/>
      <c r="I48" s="5" t="n"/>
      <c r="J48" s="6" t="n"/>
      <c r="K48" s="7">
        <f>IF(OR(H48="",I48=""),"",MAX(0,(I48-H48)*24-J48))</f>
        <v/>
      </c>
      <c r="L48" s="2" t="n"/>
      <c r="M48" s="6" t="n"/>
      <c r="N48" s="7">
        <f>IF(OR(M48="",K48=""),"",M48-K48)</f>
        <v/>
      </c>
      <c r="O48" s="8">
        <f>IF(OR(M48="",K48=""),"",IFERROR(M48/K48,0))</f>
        <v/>
      </c>
      <c r="P48" s="2" t="n"/>
    </row>
    <row r="49">
      <c r="A49" s="2" t="n"/>
      <c r="B49" s="3" t="n"/>
      <c r="C49" s="9">
        <f>IF(B49="","",CHOOSE(WEEKDAY(B49,2),"lundi","mardi","mercredi","jeudi","vendredi","samedi","dimanche"))</f>
        <v/>
      </c>
      <c r="D49" s="2" t="n"/>
      <c r="E49" s="9">
        <f>IFERROR(VLOOKUP(D49,'Équipe'!$A$2:$E$101,3,FALSE),"")</f>
        <v/>
      </c>
      <c r="F49" s="9">
        <f>IFERROR(VLOOKUP(D49,'Équipe'!$A$2:$E$101,4,FALSE),"")</f>
        <v/>
      </c>
      <c r="G49" s="2" t="n"/>
      <c r="H49" s="5" t="n"/>
      <c r="I49" s="5" t="n"/>
      <c r="J49" s="6" t="n"/>
      <c r="K49" s="10">
        <f>IF(OR(H49="",I49=""),"",MAX(0,(I49-H49)*24-J49))</f>
        <v/>
      </c>
      <c r="L49" s="2" t="n"/>
      <c r="M49" s="6" t="n"/>
      <c r="N49" s="10">
        <f>IF(OR(M49="",K49=""),"",M49-K49)</f>
        <v/>
      </c>
      <c r="O49" s="11">
        <f>IF(OR(M49="",K49=""),"",IFERROR(M49/K49,0))</f>
        <v/>
      </c>
      <c r="P49" s="2" t="n"/>
    </row>
    <row r="50">
      <c r="A50" s="2" t="n"/>
      <c r="B50" s="3" t="n"/>
      <c r="C50" s="4">
        <f>IF(B50="","",CHOOSE(WEEKDAY(B50,2),"lundi","mardi","mercredi","jeudi","vendredi","samedi","dimanche"))</f>
        <v/>
      </c>
      <c r="D50" s="2" t="n"/>
      <c r="E50" s="4">
        <f>IFERROR(VLOOKUP(D50,'Équipe'!$A$2:$E$101,3,FALSE),"")</f>
        <v/>
      </c>
      <c r="F50" s="4">
        <f>IFERROR(VLOOKUP(D50,'Équipe'!$A$2:$E$101,4,FALSE),"")</f>
        <v/>
      </c>
      <c r="G50" s="2" t="n"/>
      <c r="H50" s="5" t="n"/>
      <c r="I50" s="5" t="n"/>
      <c r="J50" s="6" t="n"/>
      <c r="K50" s="7">
        <f>IF(OR(H50="",I50=""),"",MAX(0,(I50-H50)*24-J50))</f>
        <v/>
      </c>
      <c r="L50" s="2" t="n"/>
      <c r="M50" s="6" t="n"/>
      <c r="N50" s="7">
        <f>IF(OR(M50="",K50=""),"",M50-K50)</f>
        <v/>
      </c>
      <c r="O50" s="8">
        <f>IF(OR(M50="",K50=""),"",IFERROR(M50/K50,0))</f>
        <v/>
      </c>
      <c r="P50" s="2" t="n"/>
    </row>
    <row r="51">
      <c r="A51" s="2" t="n"/>
      <c r="B51" s="3" t="n"/>
      <c r="C51" s="9">
        <f>IF(B51="","",CHOOSE(WEEKDAY(B51,2),"lundi","mardi","mercredi","jeudi","vendredi","samedi","dimanche"))</f>
        <v/>
      </c>
      <c r="D51" s="2" t="n"/>
      <c r="E51" s="9">
        <f>IFERROR(VLOOKUP(D51,'Équipe'!$A$2:$E$101,3,FALSE),"")</f>
        <v/>
      </c>
      <c r="F51" s="9">
        <f>IFERROR(VLOOKUP(D51,'Équipe'!$A$2:$E$101,4,FALSE),"")</f>
        <v/>
      </c>
      <c r="G51" s="2" t="n"/>
      <c r="H51" s="5" t="n"/>
      <c r="I51" s="5" t="n"/>
      <c r="J51" s="6" t="n"/>
      <c r="K51" s="10">
        <f>IF(OR(H51="",I51=""),"",MAX(0,(I51-H51)*24-J51))</f>
        <v/>
      </c>
      <c r="L51" s="2" t="n"/>
      <c r="M51" s="6" t="n"/>
      <c r="N51" s="10">
        <f>IF(OR(M51="",K51=""),"",M51-K51)</f>
        <v/>
      </c>
      <c r="O51" s="11">
        <f>IF(OR(M51="",K51=""),"",IFERROR(M51/K51,0))</f>
        <v/>
      </c>
      <c r="P51" s="2" t="n"/>
    </row>
    <row r="52">
      <c r="A52" s="2" t="n"/>
      <c r="B52" s="3" t="n"/>
      <c r="C52" s="4">
        <f>IF(B52="","",CHOOSE(WEEKDAY(B52,2),"lundi","mardi","mercredi","jeudi","vendredi","samedi","dimanche"))</f>
        <v/>
      </c>
      <c r="D52" s="2" t="n"/>
      <c r="E52" s="4">
        <f>IFERROR(VLOOKUP(D52,'Équipe'!$A$2:$E$101,3,FALSE),"")</f>
        <v/>
      </c>
      <c r="F52" s="4">
        <f>IFERROR(VLOOKUP(D52,'Équipe'!$A$2:$E$101,4,FALSE),"")</f>
        <v/>
      </c>
      <c r="G52" s="2" t="n"/>
      <c r="H52" s="5" t="n"/>
      <c r="I52" s="5" t="n"/>
      <c r="J52" s="6" t="n"/>
      <c r="K52" s="7">
        <f>IF(OR(H52="",I52=""),"",MAX(0,(I52-H52)*24-J52))</f>
        <v/>
      </c>
      <c r="L52" s="2" t="n"/>
      <c r="M52" s="6" t="n"/>
      <c r="N52" s="7">
        <f>IF(OR(M52="",K52=""),"",M52-K52)</f>
        <v/>
      </c>
      <c r="O52" s="8">
        <f>IF(OR(M52="",K52=""),"",IFERROR(M52/K52,0))</f>
        <v/>
      </c>
      <c r="P52" s="2" t="n"/>
    </row>
    <row r="53">
      <c r="A53" s="2" t="n"/>
      <c r="B53" s="3" t="n"/>
      <c r="C53" s="9">
        <f>IF(B53="","",CHOOSE(WEEKDAY(B53,2),"lundi","mardi","mercredi","jeudi","vendredi","samedi","dimanche"))</f>
        <v/>
      </c>
      <c r="D53" s="2" t="n"/>
      <c r="E53" s="9">
        <f>IFERROR(VLOOKUP(D53,'Équipe'!$A$2:$E$101,3,FALSE),"")</f>
        <v/>
      </c>
      <c r="F53" s="9">
        <f>IFERROR(VLOOKUP(D53,'Équipe'!$A$2:$E$101,4,FALSE),"")</f>
        <v/>
      </c>
      <c r="G53" s="2" t="n"/>
      <c r="H53" s="5" t="n"/>
      <c r="I53" s="5" t="n"/>
      <c r="J53" s="6" t="n"/>
      <c r="K53" s="10">
        <f>IF(OR(H53="",I53=""),"",MAX(0,(I53-H53)*24-J53))</f>
        <v/>
      </c>
      <c r="L53" s="2" t="n"/>
      <c r="M53" s="6" t="n"/>
      <c r="N53" s="10">
        <f>IF(OR(M53="",K53=""),"",M53-K53)</f>
        <v/>
      </c>
      <c r="O53" s="11">
        <f>IF(OR(M53="",K53=""),"",IFERROR(M53/K53,0))</f>
        <v/>
      </c>
      <c r="P53" s="2" t="n"/>
    </row>
    <row r="54">
      <c r="A54" s="2" t="n"/>
      <c r="B54" s="3" t="n"/>
      <c r="C54" s="4">
        <f>IF(B54="","",CHOOSE(WEEKDAY(B54,2),"lundi","mardi","mercredi","jeudi","vendredi","samedi","dimanche"))</f>
        <v/>
      </c>
      <c r="D54" s="2" t="n"/>
      <c r="E54" s="4">
        <f>IFERROR(VLOOKUP(D54,'Équipe'!$A$2:$E$101,3,FALSE),"")</f>
        <v/>
      </c>
      <c r="F54" s="4">
        <f>IFERROR(VLOOKUP(D54,'Équipe'!$A$2:$E$101,4,FALSE),"")</f>
        <v/>
      </c>
      <c r="G54" s="2" t="n"/>
      <c r="H54" s="5" t="n"/>
      <c r="I54" s="5" t="n"/>
      <c r="J54" s="6" t="n"/>
      <c r="K54" s="7">
        <f>IF(OR(H54="",I54=""),"",MAX(0,(I54-H54)*24-J54))</f>
        <v/>
      </c>
      <c r="L54" s="2" t="n"/>
      <c r="M54" s="6" t="n"/>
      <c r="N54" s="7">
        <f>IF(OR(M54="",K54=""),"",M54-K54)</f>
        <v/>
      </c>
      <c r="O54" s="8">
        <f>IF(OR(M54="",K54=""),"",IFERROR(M54/K54,0))</f>
        <v/>
      </c>
      <c r="P54" s="2" t="n"/>
    </row>
    <row r="55">
      <c r="A55" s="2" t="n"/>
      <c r="B55" s="3" t="n"/>
      <c r="C55" s="9">
        <f>IF(B55="","",CHOOSE(WEEKDAY(B55,2),"lundi","mardi","mercredi","jeudi","vendredi","samedi","dimanche"))</f>
        <v/>
      </c>
      <c r="D55" s="2" t="n"/>
      <c r="E55" s="9">
        <f>IFERROR(VLOOKUP(D55,'Équipe'!$A$2:$E$101,3,FALSE),"")</f>
        <v/>
      </c>
      <c r="F55" s="9">
        <f>IFERROR(VLOOKUP(D55,'Équipe'!$A$2:$E$101,4,FALSE),"")</f>
        <v/>
      </c>
      <c r="G55" s="2" t="n"/>
      <c r="H55" s="5" t="n"/>
      <c r="I55" s="5" t="n"/>
      <c r="J55" s="6" t="n"/>
      <c r="K55" s="10">
        <f>IF(OR(H55="",I55=""),"",MAX(0,(I55-H55)*24-J55))</f>
        <v/>
      </c>
      <c r="L55" s="2" t="n"/>
      <c r="M55" s="6" t="n"/>
      <c r="N55" s="10">
        <f>IF(OR(M55="",K55=""),"",M55-K55)</f>
        <v/>
      </c>
      <c r="O55" s="11">
        <f>IF(OR(M55="",K55=""),"",IFERROR(M55/K55,0))</f>
        <v/>
      </c>
      <c r="P55" s="2" t="n"/>
    </row>
    <row r="56">
      <c r="A56" s="2" t="n"/>
      <c r="B56" s="3" t="n"/>
      <c r="C56" s="4">
        <f>IF(B56="","",CHOOSE(WEEKDAY(B56,2),"lundi","mardi","mercredi","jeudi","vendredi","samedi","dimanche"))</f>
        <v/>
      </c>
      <c r="D56" s="2" t="n"/>
      <c r="E56" s="4">
        <f>IFERROR(VLOOKUP(D56,'Équipe'!$A$2:$E$101,3,FALSE),"")</f>
        <v/>
      </c>
      <c r="F56" s="4">
        <f>IFERROR(VLOOKUP(D56,'Équipe'!$A$2:$E$101,4,FALSE),"")</f>
        <v/>
      </c>
      <c r="G56" s="2" t="n"/>
      <c r="H56" s="5" t="n"/>
      <c r="I56" s="5" t="n"/>
      <c r="J56" s="6" t="n"/>
      <c r="K56" s="7">
        <f>IF(OR(H56="",I56=""),"",MAX(0,(I56-H56)*24-J56))</f>
        <v/>
      </c>
      <c r="L56" s="2" t="n"/>
      <c r="M56" s="6" t="n"/>
      <c r="N56" s="7">
        <f>IF(OR(M56="",K56=""),"",M56-K56)</f>
        <v/>
      </c>
      <c r="O56" s="8">
        <f>IF(OR(M56="",K56=""),"",IFERROR(M56/K56,0))</f>
        <v/>
      </c>
      <c r="P56" s="2" t="n"/>
    </row>
    <row r="57">
      <c r="A57" s="2" t="n"/>
      <c r="B57" s="3" t="n"/>
      <c r="C57" s="9">
        <f>IF(B57="","",CHOOSE(WEEKDAY(B57,2),"lundi","mardi","mercredi","jeudi","vendredi","samedi","dimanche"))</f>
        <v/>
      </c>
      <c r="D57" s="2" t="n"/>
      <c r="E57" s="9">
        <f>IFERROR(VLOOKUP(D57,'Équipe'!$A$2:$E$101,3,FALSE),"")</f>
        <v/>
      </c>
      <c r="F57" s="9">
        <f>IFERROR(VLOOKUP(D57,'Équipe'!$A$2:$E$101,4,FALSE),"")</f>
        <v/>
      </c>
      <c r="G57" s="2" t="n"/>
      <c r="H57" s="5" t="n"/>
      <c r="I57" s="5" t="n"/>
      <c r="J57" s="6" t="n"/>
      <c r="K57" s="10">
        <f>IF(OR(H57="",I57=""),"",MAX(0,(I57-H57)*24-J57))</f>
        <v/>
      </c>
      <c r="L57" s="2" t="n"/>
      <c r="M57" s="6" t="n"/>
      <c r="N57" s="10">
        <f>IF(OR(M57="",K57=""),"",M57-K57)</f>
        <v/>
      </c>
      <c r="O57" s="11">
        <f>IF(OR(M57="",K57=""),"",IFERROR(M57/K57,0))</f>
        <v/>
      </c>
      <c r="P57" s="2" t="n"/>
    </row>
    <row r="58">
      <c r="A58" s="2" t="n"/>
      <c r="B58" s="3" t="n"/>
      <c r="C58" s="4">
        <f>IF(B58="","",CHOOSE(WEEKDAY(B58,2),"lundi","mardi","mercredi","jeudi","vendredi","samedi","dimanche"))</f>
        <v/>
      </c>
      <c r="D58" s="2" t="n"/>
      <c r="E58" s="4">
        <f>IFERROR(VLOOKUP(D58,'Équipe'!$A$2:$E$101,3,FALSE),"")</f>
        <v/>
      </c>
      <c r="F58" s="4">
        <f>IFERROR(VLOOKUP(D58,'Équipe'!$A$2:$E$101,4,FALSE),"")</f>
        <v/>
      </c>
      <c r="G58" s="2" t="n"/>
      <c r="H58" s="5" t="n"/>
      <c r="I58" s="5" t="n"/>
      <c r="J58" s="6" t="n"/>
      <c r="K58" s="7">
        <f>IF(OR(H58="",I58=""),"",MAX(0,(I58-H58)*24-J58))</f>
        <v/>
      </c>
      <c r="L58" s="2" t="n"/>
      <c r="M58" s="6" t="n"/>
      <c r="N58" s="7">
        <f>IF(OR(M58="",K58=""),"",M58-K58)</f>
        <v/>
      </c>
      <c r="O58" s="8">
        <f>IF(OR(M58="",K58=""),"",IFERROR(M58/K58,0))</f>
        <v/>
      </c>
      <c r="P58" s="2" t="n"/>
    </row>
    <row r="59">
      <c r="A59" s="2" t="n"/>
      <c r="B59" s="3" t="n"/>
      <c r="C59" s="9">
        <f>IF(B59="","",CHOOSE(WEEKDAY(B59,2),"lundi","mardi","mercredi","jeudi","vendredi","samedi","dimanche"))</f>
        <v/>
      </c>
      <c r="D59" s="2" t="n"/>
      <c r="E59" s="9">
        <f>IFERROR(VLOOKUP(D59,'Équipe'!$A$2:$E$101,3,FALSE),"")</f>
        <v/>
      </c>
      <c r="F59" s="9">
        <f>IFERROR(VLOOKUP(D59,'Équipe'!$A$2:$E$101,4,FALSE),"")</f>
        <v/>
      </c>
      <c r="G59" s="2" t="n"/>
      <c r="H59" s="5" t="n"/>
      <c r="I59" s="5" t="n"/>
      <c r="J59" s="6" t="n"/>
      <c r="K59" s="10">
        <f>IF(OR(H59="",I59=""),"",MAX(0,(I59-H59)*24-J59))</f>
        <v/>
      </c>
      <c r="L59" s="2" t="n"/>
      <c r="M59" s="6" t="n"/>
      <c r="N59" s="10">
        <f>IF(OR(M59="",K59=""),"",M59-K59)</f>
        <v/>
      </c>
      <c r="O59" s="11">
        <f>IF(OR(M59="",K59=""),"",IFERROR(M59/K59,0))</f>
        <v/>
      </c>
      <c r="P59" s="2" t="n"/>
    </row>
    <row r="60">
      <c r="A60" s="2" t="n"/>
      <c r="B60" s="3" t="n"/>
      <c r="C60" s="4">
        <f>IF(B60="","",CHOOSE(WEEKDAY(B60,2),"lundi","mardi","mercredi","jeudi","vendredi","samedi","dimanche"))</f>
        <v/>
      </c>
      <c r="D60" s="2" t="n"/>
      <c r="E60" s="4">
        <f>IFERROR(VLOOKUP(D60,'Équipe'!$A$2:$E$101,3,FALSE),"")</f>
        <v/>
      </c>
      <c r="F60" s="4">
        <f>IFERROR(VLOOKUP(D60,'Équipe'!$A$2:$E$101,4,FALSE),"")</f>
        <v/>
      </c>
      <c r="G60" s="2" t="n"/>
      <c r="H60" s="5" t="n"/>
      <c r="I60" s="5" t="n"/>
      <c r="J60" s="6" t="n"/>
      <c r="K60" s="7">
        <f>IF(OR(H60="",I60=""),"",MAX(0,(I60-H60)*24-J60))</f>
        <v/>
      </c>
      <c r="L60" s="2" t="n"/>
      <c r="M60" s="6" t="n"/>
      <c r="N60" s="7">
        <f>IF(OR(M60="",K60=""),"",M60-K60)</f>
        <v/>
      </c>
      <c r="O60" s="8">
        <f>IF(OR(M60="",K60=""),"",IFERROR(M60/K60,0))</f>
        <v/>
      </c>
      <c r="P60" s="2" t="n"/>
    </row>
    <row r="61">
      <c r="A61" s="2" t="n"/>
      <c r="B61" s="3" t="n"/>
      <c r="C61" s="9">
        <f>IF(B61="","",CHOOSE(WEEKDAY(B61,2),"lundi","mardi","mercredi","jeudi","vendredi","samedi","dimanche"))</f>
        <v/>
      </c>
      <c r="D61" s="2" t="n"/>
      <c r="E61" s="9">
        <f>IFERROR(VLOOKUP(D61,'Équipe'!$A$2:$E$101,3,FALSE),"")</f>
        <v/>
      </c>
      <c r="F61" s="9">
        <f>IFERROR(VLOOKUP(D61,'Équipe'!$A$2:$E$101,4,FALSE),"")</f>
        <v/>
      </c>
      <c r="G61" s="2" t="n"/>
      <c r="H61" s="5" t="n"/>
      <c r="I61" s="5" t="n"/>
      <c r="J61" s="6" t="n"/>
      <c r="K61" s="10">
        <f>IF(OR(H61="",I61=""),"",MAX(0,(I61-H61)*24-J61))</f>
        <v/>
      </c>
      <c r="L61" s="2" t="n"/>
      <c r="M61" s="6" t="n"/>
      <c r="N61" s="10">
        <f>IF(OR(M61="",K61=""),"",M61-K61)</f>
        <v/>
      </c>
      <c r="O61" s="11">
        <f>IF(OR(M61="",K61=""),"",IFERROR(M61/K61,0))</f>
        <v/>
      </c>
      <c r="P61" s="2" t="n"/>
    </row>
    <row r="62">
      <c r="A62" s="2" t="n"/>
      <c r="B62" s="3" t="n"/>
      <c r="C62" s="4">
        <f>IF(B62="","",CHOOSE(WEEKDAY(B62,2),"lundi","mardi","mercredi","jeudi","vendredi","samedi","dimanche"))</f>
        <v/>
      </c>
      <c r="D62" s="2" t="n"/>
      <c r="E62" s="4">
        <f>IFERROR(VLOOKUP(D62,'Équipe'!$A$2:$E$101,3,FALSE),"")</f>
        <v/>
      </c>
      <c r="F62" s="4">
        <f>IFERROR(VLOOKUP(D62,'Équipe'!$A$2:$E$101,4,FALSE),"")</f>
        <v/>
      </c>
      <c r="G62" s="2" t="n"/>
      <c r="H62" s="5" t="n"/>
      <c r="I62" s="5" t="n"/>
      <c r="J62" s="6" t="n"/>
      <c r="K62" s="7">
        <f>IF(OR(H62="",I62=""),"",MAX(0,(I62-H62)*24-J62))</f>
        <v/>
      </c>
      <c r="L62" s="2" t="n"/>
      <c r="M62" s="6" t="n"/>
      <c r="N62" s="7">
        <f>IF(OR(M62="",K62=""),"",M62-K62)</f>
        <v/>
      </c>
      <c r="O62" s="8">
        <f>IF(OR(M62="",K62=""),"",IFERROR(M62/K62,0))</f>
        <v/>
      </c>
      <c r="P62" s="2" t="n"/>
    </row>
    <row r="63">
      <c r="A63" s="2" t="n"/>
      <c r="B63" s="3" t="n"/>
      <c r="C63" s="9">
        <f>IF(B63="","",CHOOSE(WEEKDAY(B63,2),"lundi","mardi","mercredi","jeudi","vendredi","samedi","dimanche"))</f>
        <v/>
      </c>
      <c r="D63" s="2" t="n"/>
      <c r="E63" s="9">
        <f>IFERROR(VLOOKUP(D63,'Équipe'!$A$2:$E$101,3,FALSE),"")</f>
        <v/>
      </c>
      <c r="F63" s="9">
        <f>IFERROR(VLOOKUP(D63,'Équipe'!$A$2:$E$101,4,FALSE),"")</f>
        <v/>
      </c>
      <c r="G63" s="2" t="n"/>
      <c r="H63" s="5" t="n"/>
      <c r="I63" s="5" t="n"/>
      <c r="J63" s="6" t="n"/>
      <c r="K63" s="10">
        <f>IF(OR(H63="",I63=""),"",MAX(0,(I63-H63)*24-J63))</f>
        <v/>
      </c>
      <c r="L63" s="2" t="n"/>
      <c r="M63" s="6" t="n"/>
      <c r="N63" s="10">
        <f>IF(OR(M63="",K63=""),"",M63-K63)</f>
        <v/>
      </c>
      <c r="O63" s="11">
        <f>IF(OR(M63="",K63=""),"",IFERROR(M63/K63,0))</f>
        <v/>
      </c>
      <c r="P63" s="2" t="n"/>
    </row>
    <row r="64">
      <c r="A64" s="2" t="n"/>
      <c r="B64" s="3" t="n"/>
      <c r="C64" s="4">
        <f>IF(B64="","",CHOOSE(WEEKDAY(B64,2),"lundi","mardi","mercredi","jeudi","vendredi","samedi","dimanche"))</f>
        <v/>
      </c>
      <c r="D64" s="2" t="n"/>
      <c r="E64" s="4">
        <f>IFERROR(VLOOKUP(D64,'Équipe'!$A$2:$E$101,3,FALSE),"")</f>
        <v/>
      </c>
      <c r="F64" s="4">
        <f>IFERROR(VLOOKUP(D64,'Équipe'!$A$2:$E$101,4,FALSE),"")</f>
        <v/>
      </c>
      <c r="G64" s="2" t="n"/>
      <c r="H64" s="5" t="n"/>
      <c r="I64" s="5" t="n"/>
      <c r="J64" s="6" t="n"/>
      <c r="K64" s="7">
        <f>IF(OR(H64="",I64=""),"",MAX(0,(I64-H64)*24-J64))</f>
        <v/>
      </c>
      <c r="L64" s="2" t="n"/>
      <c r="M64" s="6" t="n"/>
      <c r="N64" s="7">
        <f>IF(OR(M64="",K64=""),"",M64-K64)</f>
        <v/>
      </c>
      <c r="O64" s="8">
        <f>IF(OR(M64="",K64=""),"",IFERROR(M64/K64,0))</f>
        <v/>
      </c>
      <c r="P64" s="2" t="n"/>
    </row>
    <row r="65">
      <c r="A65" s="2" t="n"/>
      <c r="B65" s="3" t="n"/>
      <c r="C65" s="9">
        <f>IF(B65="","",CHOOSE(WEEKDAY(B65,2),"lundi","mardi","mercredi","jeudi","vendredi","samedi","dimanche"))</f>
        <v/>
      </c>
      <c r="D65" s="2" t="n"/>
      <c r="E65" s="9">
        <f>IFERROR(VLOOKUP(D65,'Équipe'!$A$2:$E$101,3,FALSE),"")</f>
        <v/>
      </c>
      <c r="F65" s="9">
        <f>IFERROR(VLOOKUP(D65,'Équipe'!$A$2:$E$101,4,FALSE),"")</f>
        <v/>
      </c>
      <c r="G65" s="2" t="n"/>
      <c r="H65" s="5" t="n"/>
      <c r="I65" s="5" t="n"/>
      <c r="J65" s="6" t="n"/>
      <c r="K65" s="10">
        <f>IF(OR(H65="",I65=""),"",MAX(0,(I65-H65)*24-J65))</f>
        <v/>
      </c>
      <c r="L65" s="2" t="n"/>
      <c r="M65" s="6" t="n"/>
      <c r="N65" s="10">
        <f>IF(OR(M65="",K65=""),"",M65-K65)</f>
        <v/>
      </c>
      <c r="O65" s="11">
        <f>IF(OR(M65="",K65=""),"",IFERROR(M65/K65,0))</f>
        <v/>
      </c>
      <c r="P65" s="2" t="n"/>
    </row>
    <row r="66">
      <c r="A66" s="2" t="n"/>
      <c r="B66" s="3" t="n"/>
      <c r="C66" s="4">
        <f>IF(B66="","",CHOOSE(WEEKDAY(B66,2),"lundi","mardi","mercredi","jeudi","vendredi","samedi","dimanche"))</f>
        <v/>
      </c>
      <c r="D66" s="2" t="n"/>
      <c r="E66" s="4">
        <f>IFERROR(VLOOKUP(D66,'Équipe'!$A$2:$E$101,3,FALSE),"")</f>
        <v/>
      </c>
      <c r="F66" s="4">
        <f>IFERROR(VLOOKUP(D66,'Équipe'!$A$2:$E$101,4,FALSE),"")</f>
        <v/>
      </c>
      <c r="G66" s="2" t="n"/>
      <c r="H66" s="5" t="n"/>
      <c r="I66" s="5" t="n"/>
      <c r="J66" s="6" t="n"/>
      <c r="K66" s="7">
        <f>IF(OR(H66="",I66=""),"",MAX(0,(I66-H66)*24-J66))</f>
        <v/>
      </c>
      <c r="L66" s="2" t="n"/>
      <c r="M66" s="6" t="n"/>
      <c r="N66" s="7">
        <f>IF(OR(M66="",K66=""),"",M66-K66)</f>
        <v/>
      </c>
      <c r="O66" s="8">
        <f>IF(OR(M66="",K66=""),"",IFERROR(M66/K66,0))</f>
        <v/>
      </c>
      <c r="P66" s="2" t="n"/>
    </row>
    <row r="67">
      <c r="A67" s="2" t="n"/>
      <c r="B67" s="3" t="n"/>
      <c r="C67" s="9">
        <f>IF(B67="","",CHOOSE(WEEKDAY(B67,2),"lundi","mardi","mercredi","jeudi","vendredi","samedi","dimanche"))</f>
        <v/>
      </c>
      <c r="D67" s="2" t="n"/>
      <c r="E67" s="9">
        <f>IFERROR(VLOOKUP(D67,'Équipe'!$A$2:$E$101,3,FALSE),"")</f>
        <v/>
      </c>
      <c r="F67" s="9">
        <f>IFERROR(VLOOKUP(D67,'Équipe'!$A$2:$E$101,4,FALSE),"")</f>
        <v/>
      </c>
      <c r="G67" s="2" t="n"/>
      <c r="H67" s="5" t="n"/>
      <c r="I67" s="5" t="n"/>
      <c r="J67" s="6" t="n"/>
      <c r="K67" s="10">
        <f>IF(OR(H67="",I67=""),"",MAX(0,(I67-H67)*24-J67))</f>
        <v/>
      </c>
      <c r="L67" s="2" t="n"/>
      <c r="M67" s="6" t="n"/>
      <c r="N67" s="10">
        <f>IF(OR(M67="",K67=""),"",M67-K67)</f>
        <v/>
      </c>
      <c r="O67" s="11">
        <f>IF(OR(M67="",K67=""),"",IFERROR(M67/K67,0))</f>
        <v/>
      </c>
      <c r="P67" s="2" t="n"/>
    </row>
    <row r="68">
      <c r="A68" s="2" t="n"/>
      <c r="B68" s="3" t="n"/>
      <c r="C68" s="4">
        <f>IF(B68="","",CHOOSE(WEEKDAY(B68,2),"lundi","mardi","mercredi","jeudi","vendredi","samedi","dimanche"))</f>
        <v/>
      </c>
      <c r="D68" s="2" t="n"/>
      <c r="E68" s="4">
        <f>IFERROR(VLOOKUP(D68,'Équipe'!$A$2:$E$101,3,FALSE),"")</f>
        <v/>
      </c>
      <c r="F68" s="4">
        <f>IFERROR(VLOOKUP(D68,'Équipe'!$A$2:$E$101,4,FALSE),"")</f>
        <v/>
      </c>
      <c r="G68" s="2" t="n"/>
      <c r="H68" s="5" t="n"/>
      <c r="I68" s="5" t="n"/>
      <c r="J68" s="6" t="n"/>
      <c r="K68" s="7">
        <f>IF(OR(H68="",I68=""),"",MAX(0,(I68-H68)*24-J68))</f>
        <v/>
      </c>
      <c r="L68" s="2" t="n"/>
      <c r="M68" s="6" t="n"/>
      <c r="N68" s="7">
        <f>IF(OR(M68="",K68=""),"",M68-K68)</f>
        <v/>
      </c>
      <c r="O68" s="8">
        <f>IF(OR(M68="",K68=""),"",IFERROR(M68/K68,0))</f>
        <v/>
      </c>
      <c r="P68" s="2" t="n"/>
    </row>
    <row r="69">
      <c r="A69" s="2" t="n"/>
      <c r="B69" s="3" t="n"/>
      <c r="C69" s="9">
        <f>IF(B69="","",CHOOSE(WEEKDAY(B69,2),"lundi","mardi","mercredi","jeudi","vendredi","samedi","dimanche"))</f>
        <v/>
      </c>
      <c r="D69" s="2" t="n"/>
      <c r="E69" s="9">
        <f>IFERROR(VLOOKUP(D69,'Équipe'!$A$2:$E$101,3,FALSE),"")</f>
        <v/>
      </c>
      <c r="F69" s="9">
        <f>IFERROR(VLOOKUP(D69,'Équipe'!$A$2:$E$101,4,FALSE),"")</f>
        <v/>
      </c>
      <c r="G69" s="2" t="n"/>
      <c r="H69" s="5" t="n"/>
      <c r="I69" s="5" t="n"/>
      <c r="J69" s="6" t="n"/>
      <c r="K69" s="10">
        <f>IF(OR(H69="",I69=""),"",MAX(0,(I69-H69)*24-J69))</f>
        <v/>
      </c>
      <c r="L69" s="2" t="n"/>
      <c r="M69" s="6" t="n"/>
      <c r="N69" s="10">
        <f>IF(OR(M69="",K69=""),"",M69-K69)</f>
        <v/>
      </c>
      <c r="O69" s="11">
        <f>IF(OR(M69="",K69=""),"",IFERROR(M69/K69,0))</f>
        <v/>
      </c>
      <c r="P69" s="2" t="n"/>
    </row>
    <row r="70">
      <c r="A70" s="2" t="n"/>
      <c r="B70" s="3" t="n"/>
      <c r="C70" s="4">
        <f>IF(B70="","",CHOOSE(WEEKDAY(B70,2),"lundi","mardi","mercredi","jeudi","vendredi","samedi","dimanche"))</f>
        <v/>
      </c>
      <c r="D70" s="2" t="n"/>
      <c r="E70" s="4">
        <f>IFERROR(VLOOKUP(D70,'Équipe'!$A$2:$E$101,3,FALSE),"")</f>
        <v/>
      </c>
      <c r="F70" s="4">
        <f>IFERROR(VLOOKUP(D70,'Équipe'!$A$2:$E$101,4,FALSE),"")</f>
        <v/>
      </c>
      <c r="G70" s="2" t="n"/>
      <c r="H70" s="5" t="n"/>
      <c r="I70" s="5" t="n"/>
      <c r="J70" s="6" t="n"/>
      <c r="K70" s="7">
        <f>IF(OR(H70="",I70=""),"",MAX(0,(I70-H70)*24-J70))</f>
        <v/>
      </c>
      <c r="L70" s="2" t="n"/>
      <c r="M70" s="6" t="n"/>
      <c r="N70" s="7">
        <f>IF(OR(M70="",K70=""),"",M70-K70)</f>
        <v/>
      </c>
      <c r="O70" s="8">
        <f>IF(OR(M70="",K70=""),"",IFERROR(M70/K70,0))</f>
        <v/>
      </c>
      <c r="P70" s="2" t="n"/>
    </row>
    <row r="71">
      <c r="A71" s="2" t="n"/>
      <c r="B71" s="3" t="n"/>
      <c r="C71" s="9">
        <f>IF(B71="","",CHOOSE(WEEKDAY(B71,2),"lundi","mardi","mercredi","jeudi","vendredi","samedi","dimanche"))</f>
        <v/>
      </c>
      <c r="D71" s="2" t="n"/>
      <c r="E71" s="9">
        <f>IFERROR(VLOOKUP(D71,'Équipe'!$A$2:$E$101,3,FALSE),"")</f>
        <v/>
      </c>
      <c r="F71" s="9">
        <f>IFERROR(VLOOKUP(D71,'Équipe'!$A$2:$E$101,4,FALSE),"")</f>
        <v/>
      </c>
      <c r="G71" s="2" t="n"/>
      <c r="H71" s="5" t="n"/>
      <c r="I71" s="5" t="n"/>
      <c r="J71" s="6" t="n"/>
      <c r="K71" s="10">
        <f>IF(OR(H71="",I71=""),"",MAX(0,(I71-H71)*24-J71))</f>
        <v/>
      </c>
      <c r="L71" s="2" t="n"/>
      <c r="M71" s="6" t="n"/>
      <c r="N71" s="10">
        <f>IF(OR(M71="",K71=""),"",M71-K71)</f>
        <v/>
      </c>
      <c r="O71" s="11">
        <f>IF(OR(M71="",K71=""),"",IFERROR(M71/K71,0))</f>
        <v/>
      </c>
      <c r="P71" s="2" t="n"/>
    </row>
    <row r="72">
      <c r="A72" s="2" t="n"/>
      <c r="B72" s="3" t="n"/>
      <c r="C72" s="4">
        <f>IF(B72="","",CHOOSE(WEEKDAY(B72,2),"lundi","mardi","mercredi","jeudi","vendredi","samedi","dimanche"))</f>
        <v/>
      </c>
      <c r="D72" s="2" t="n"/>
      <c r="E72" s="4">
        <f>IFERROR(VLOOKUP(D72,'Équipe'!$A$2:$E$101,3,FALSE),"")</f>
        <v/>
      </c>
      <c r="F72" s="4">
        <f>IFERROR(VLOOKUP(D72,'Équipe'!$A$2:$E$101,4,FALSE),"")</f>
        <v/>
      </c>
      <c r="G72" s="2" t="n"/>
      <c r="H72" s="5" t="n"/>
      <c r="I72" s="5" t="n"/>
      <c r="J72" s="6" t="n"/>
      <c r="K72" s="7">
        <f>IF(OR(H72="",I72=""),"",MAX(0,(I72-H72)*24-J72))</f>
        <v/>
      </c>
      <c r="L72" s="2" t="n"/>
      <c r="M72" s="6" t="n"/>
      <c r="N72" s="7">
        <f>IF(OR(M72="",K72=""),"",M72-K72)</f>
        <v/>
      </c>
      <c r="O72" s="8">
        <f>IF(OR(M72="",K72=""),"",IFERROR(M72/K72,0))</f>
        <v/>
      </c>
      <c r="P72" s="2" t="n"/>
    </row>
    <row r="73">
      <c r="A73" s="2" t="n"/>
      <c r="B73" s="3" t="n"/>
      <c r="C73" s="9">
        <f>IF(B73="","",CHOOSE(WEEKDAY(B73,2),"lundi","mardi","mercredi","jeudi","vendredi","samedi","dimanche"))</f>
        <v/>
      </c>
      <c r="D73" s="2" t="n"/>
      <c r="E73" s="9">
        <f>IFERROR(VLOOKUP(D73,'Équipe'!$A$2:$E$101,3,FALSE),"")</f>
        <v/>
      </c>
      <c r="F73" s="9">
        <f>IFERROR(VLOOKUP(D73,'Équipe'!$A$2:$E$101,4,FALSE),"")</f>
        <v/>
      </c>
      <c r="G73" s="2" t="n"/>
      <c r="H73" s="5" t="n"/>
      <c r="I73" s="5" t="n"/>
      <c r="J73" s="6" t="n"/>
      <c r="K73" s="10">
        <f>IF(OR(H73="",I73=""),"",MAX(0,(I73-H73)*24-J73))</f>
        <v/>
      </c>
      <c r="L73" s="2" t="n"/>
      <c r="M73" s="6" t="n"/>
      <c r="N73" s="10">
        <f>IF(OR(M73="",K73=""),"",M73-K73)</f>
        <v/>
      </c>
      <c r="O73" s="11">
        <f>IF(OR(M73="",K73=""),"",IFERROR(M73/K73,0))</f>
        <v/>
      </c>
      <c r="P73" s="2" t="n"/>
    </row>
    <row r="74">
      <c r="A74" s="2" t="n"/>
      <c r="B74" s="3" t="n"/>
      <c r="C74" s="4">
        <f>IF(B74="","",CHOOSE(WEEKDAY(B74,2),"lundi","mardi","mercredi","jeudi","vendredi","samedi","dimanche"))</f>
        <v/>
      </c>
      <c r="D74" s="2" t="n"/>
      <c r="E74" s="4">
        <f>IFERROR(VLOOKUP(D74,'Équipe'!$A$2:$E$101,3,FALSE),"")</f>
        <v/>
      </c>
      <c r="F74" s="4">
        <f>IFERROR(VLOOKUP(D74,'Équipe'!$A$2:$E$101,4,FALSE),"")</f>
        <v/>
      </c>
      <c r="G74" s="2" t="n"/>
      <c r="H74" s="5" t="n"/>
      <c r="I74" s="5" t="n"/>
      <c r="J74" s="6" t="n"/>
      <c r="K74" s="7">
        <f>IF(OR(H74="",I74=""),"",MAX(0,(I74-H74)*24-J74))</f>
        <v/>
      </c>
      <c r="L74" s="2" t="n"/>
      <c r="M74" s="6" t="n"/>
      <c r="N74" s="7">
        <f>IF(OR(M74="",K74=""),"",M74-K74)</f>
        <v/>
      </c>
      <c r="O74" s="8">
        <f>IF(OR(M74="",K74=""),"",IFERROR(M74/K74,0))</f>
        <v/>
      </c>
      <c r="P74" s="2" t="n"/>
    </row>
    <row r="75">
      <c r="A75" s="2" t="n"/>
      <c r="B75" s="3" t="n"/>
      <c r="C75" s="9">
        <f>IF(B75="","",CHOOSE(WEEKDAY(B75,2),"lundi","mardi","mercredi","jeudi","vendredi","samedi","dimanche"))</f>
        <v/>
      </c>
      <c r="D75" s="2" t="n"/>
      <c r="E75" s="9">
        <f>IFERROR(VLOOKUP(D75,'Équipe'!$A$2:$E$101,3,FALSE),"")</f>
        <v/>
      </c>
      <c r="F75" s="9">
        <f>IFERROR(VLOOKUP(D75,'Équipe'!$A$2:$E$101,4,FALSE),"")</f>
        <v/>
      </c>
      <c r="G75" s="2" t="n"/>
      <c r="H75" s="5" t="n"/>
      <c r="I75" s="5" t="n"/>
      <c r="J75" s="6" t="n"/>
      <c r="K75" s="10">
        <f>IF(OR(H75="",I75=""),"",MAX(0,(I75-H75)*24-J75))</f>
        <v/>
      </c>
      <c r="L75" s="2" t="n"/>
      <c r="M75" s="6" t="n"/>
      <c r="N75" s="10">
        <f>IF(OR(M75="",K75=""),"",M75-K75)</f>
        <v/>
      </c>
      <c r="O75" s="11">
        <f>IF(OR(M75="",K75=""),"",IFERROR(M75/K75,0))</f>
        <v/>
      </c>
      <c r="P75" s="2" t="n"/>
    </row>
    <row r="76">
      <c r="A76" s="2" t="n"/>
      <c r="B76" s="3" t="n"/>
      <c r="C76" s="4">
        <f>IF(B76="","",CHOOSE(WEEKDAY(B76,2),"lundi","mardi","mercredi","jeudi","vendredi","samedi","dimanche"))</f>
        <v/>
      </c>
      <c r="D76" s="2" t="n"/>
      <c r="E76" s="4">
        <f>IFERROR(VLOOKUP(D76,'Équipe'!$A$2:$E$101,3,FALSE),"")</f>
        <v/>
      </c>
      <c r="F76" s="4">
        <f>IFERROR(VLOOKUP(D76,'Équipe'!$A$2:$E$101,4,FALSE),"")</f>
        <v/>
      </c>
      <c r="G76" s="2" t="n"/>
      <c r="H76" s="5" t="n"/>
      <c r="I76" s="5" t="n"/>
      <c r="J76" s="6" t="n"/>
      <c r="K76" s="7">
        <f>IF(OR(H76="",I76=""),"",MAX(0,(I76-H76)*24-J76))</f>
        <v/>
      </c>
      <c r="L76" s="2" t="n"/>
      <c r="M76" s="6" t="n"/>
      <c r="N76" s="7">
        <f>IF(OR(M76="",K76=""),"",M76-K76)</f>
        <v/>
      </c>
      <c r="O76" s="8">
        <f>IF(OR(M76="",K76=""),"",IFERROR(M76/K76,0))</f>
        <v/>
      </c>
      <c r="P76" s="2" t="n"/>
    </row>
    <row r="77">
      <c r="A77" s="2" t="n"/>
      <c r="B77" s="3" t="n"/>
      <c r="C77" s="9">
        <f>IF(B77="","",CHOOSE(WEEKDAY(B77,2),"lundi","mardi","mercredi","jeudi","vendredi","samedi","dimanche"))</f>
        <v/>
      </c>
      <c r="D77" s="2" t="n"/>
      <c r="E77" s="9">
        <f>IFERROR(VLOOKUP(D77,'Équipe'!$A$2:$E$101,3,FALSE),"")</f>
        <v/>
      </c>
      <c r="F77" s="9">
        <f>IFERROR(VLOOKUP(D77,'Équipe'!$A$2:$E$101,4,FALSE),"")</f>
        <v/>
      </c>
      <c r="G77" s="2" t="n"/>
      <c r="H77" s="5" t="n"/>
      <c r="I77" s="5" t="n"/>
      <c r="J77" s="6" t="n"/>
      <c r="K77" s="10">
        <f>IF(OR(H77="",I77=""),"",MAX(0,(I77-H77)*24-J77))</f>
        <v/>
      </c>
      <c r="L77" s="2" t="n"/>
      <c r="M77" s="6" t="n"/>
      <c r="N77" s="10">
        <f>IF(OR(M77="",K77=""),"",M77-K77)</f>
        <v/>
      </c>
      <c r="O77" s="11">
        <f>IF(OR(M77="",K77=""),"",IFERROR(M77/K77,0))</f>
        <v/>
      </c>
      <c r="P77" s="2" t="n"/>
    </row>
    <row r="78">
      <c r="A78" s="2" t="n"/>
      <c r="B78" s="3" t="n"/>
      <c r="C78" s="4">
        <f>IF(B78="","",CHOOSE(WEEKDAY(B78,2),"lundi","mardi","mercredi","jeudi","vendredi","samedi","dimanche"))</f>
        <v/>
      </c>
      <c r="D78" s="2" t="n"/>
      <c r="E78" s="4">
        <f>IFERROR(VLOOKUP(D78,'Équipe'!$A$2:$E$101,3,FALSE),"")</f>
        <v/>
      </c>
      <c r="F78" s="4">
        <f>IFERROR(VLOOKUP(D78,'Équipe'!$A$2:$E$101,4,FALSE),"")</f>
        <v/>
      </c>
      <c r="G78" s="2" t="n"/>
      <c r="H78" s="5" t="n"/>
      <c r="I78" s="5" t="n"/>
      <c r="J78" s="6" t="n"/>
      <c r="K78" s="7">
        <f>IF(OR(H78="",I78=""),"",MAX(0,(I78-H78)*24-J78))</f>
        <v/>
      </c>
      <c r="L78" s="2" t="n"/>
      <c r="M78" s="6" t="n"/>
      <c r="N78" s="7">
        <f>IF(OR(M78="",K78=""),"",M78-K78)</f>
        <v/>
      </c>
      <c r="O78" s="8">
        <f>IF(OR(M78="",K78=""),"",IFERROR(M78/K78,0))</f>
        <v/>
      </c>
      <c r="P78" s="2" t="n"/>
    </row>
    <row r="79">
      <c r="A79" s="2" t="n"/>
      <c r="B79" s="3" t="n"/>
      <c r="C79" s="9">
        <f>IF(B79="","",CHOOSE(WEEKDAY(B79,2),"lundi","mardi","mercredi","jeudi","vendredi","samedi","dimanche"))</f>
        <v/>
      </c>
      <c r="D79" s="2" t="n"/>
      <c r="E79" s="9">
        <f>IFERROR(VLOOKUP(D79,'Équipe'!$A$2:$E$101,3,FALSE),"")</f>
        <v/>
      </c>
      <c r="F79" s="9">
        <f>IFERROR(VLOOKUP(D79,'Équipe'!$A$2:$E$101,4,FALSE),"")</f>
        <v/>
      </c>
      <c r="G79" s="2" t="n"/>
      <c r="H79" s="5" t="n"/>
      <c r="I79" s="5" t="n"/>
      <c r="J79" s="6" t="n"/>
      <c r="K79" s="10">
        <f>IF(OR(H79="",I79=""),"",MAX(0,(I79-H79)*24-J79))</f>
        <v/>
      </c>
      <c r="L79" s="2" t="n"/>
      <c r="M79" s="6" t="n"/>
      <c r="N79" s="10">
        <f>IF(OR(M79="",K79=""),"",M79-K79)</f>
        <v/>
      </c>
      <c r="O79" s="11">
        <f>IF(OR(M79="",K79=""),"",IFERROR(M79/K79,0))</f>
        <v/>
      </c>
      <c r="P79" s="2" t="n"/>
    </row>
    <row r="80">
      <c r="A80" s="2" t="n"/>
      <c r="B80" s="3" t="n"/>
      <c r="C80" s="4">
        <f>IF(B80="","",CHOOSE(WEEKDAY(B80,2),"lundi","mardi","mercredi","jeudi","vendredi","samedi","dimanche"))</f>
        <v/>
      </c>
      <c r="D80" s="2" t="n"/>
      <c r="E80" s="4">
        <f>IFERROR(VLOOKUP(D80,'Équipe'!$A$2:$E$101,3,FALSE),"")</f>
        <v/>
      </c>
      <c r="F80" s="4">
        <f>IFERROR(VLOOKUP(D80,'Équipe'!$A$2:$E$101,4,FALSE),"")</f>
        <v/>
      </c>
      <c r="G80" s="2" t="n"/>
      <c r="H80" s="5" t="n"/>
      <c r="I80" s="5" t="n"/>
      <c r="J80" s="6" t="n"/>
      <c r="K80" s="7">
        <f>IF(OR(H80="",I80=""),"",MAX(0,(I80-H80)*24-J80))</f>
        <v/>
      </c>
      <c r="L80" s="2" t="n"/>
      <c r="M80" s="6" t="n"/>
      <c r="N80" s="7">
        <f>IF(OR(M80="",K80=""),"",M80-K80)</f>
        <v/>
      </c>
      <c r="O80" s="8">
        <f>IF(OR(M80="",K80=""),"",IFERROR(M80/K80,0))</f>
        <v/>
      </c>
      <c r="P80" s="2" t="n"/>
    </row>
    <row r="81">
      <c r="A81" s="2" t="n"/>
      <c r="B81" s="3" t="n"/>
      <c r="C81" s="9">
        <f>IF(B81="","",CHOOSE(WEEKDAY(B81,2),"lundi","mardi","mercredi","jeudi","vendredi","samedi","dimanche"))</f>
        <v/>
      </c>
      <c r="D81" s="2" t="n"/>
      <c r="E81" s="9">
        <f>IFERROR(VLOOKUP(D81,'Équipe'!$A$2:$E$101,3,FALSE),"")</f>
        <v/>
      </c>
      <c r="F81" s="9">
        <f>IFERROR(VLOOKUP(D81,'Équipe'!$A$2:$E$101,4,FALSE),"")</f>
        <v/>
      </c>
      <c r="G81" s="2" t="n"/>
      <c r="H81" s="5" t="n"/>
      <c r="I81" s="5" t="n"/>
      <c r="J81" s="6" t="n"/>
      <c r="K81" s="10">
        <f>IF(OR(H81="",I81=""),"",MAX(0,(I81-H81)*24-J81))</f>
        <v/>
      </c>
      <c r="L81" s="2" t="n"/>
      <c r="M81" s="6" t="n"/>
      <c r="N81" s="10">
        <f>IF(OR(M81="",K81=""),"",M81-K81)</f>
        <v/>
      </c>
      <c r="O81" s="11">
        <f>IF(OR(M81="",K81=""),"",IFERROR(M81/K81,0))</f>
        <v/>
      </c>
      <c r="P81" s="2" t="n"/>
    </row>
    <row r="82">
      <c r="A82" s="2" t="n"/>
      <c r="B82" s="3" t="n"/>
      <c r="C82" s="4">
        <f>IF(B82="","",CHOOSE(WEEKDAY(B82,2),"lundi","mardi","mercredi","jeudi","vendredi","samedi","dimanche"))</f>
        <v/>
      </c>
      <c r="D82" s="2" t="n"/>
      <c r="E82" s="4">
        <f>IFERROR(VLOOKUP(D82,'Équipe'!$A$2:$E$101,3,FALSE),"")</f>
        <v/>
      </c>
      <c r="F82" s="4">
        <f>IFERROR(VLOOKUP(D82,'Équipe'!$A$2:$E$101,4,FALSE),"")</f>
        <v/>
      </c>
      <c r="G82" s="2" t="n"/>
      <c r="H82" s="5" t="n"/>
      <c r="I82" s="5" t="n"/>
      <c r="J82" s="6" t="n"/>
      <c r="K82" s="7">
        <f>IF(OR(H82="",I82=""),"",MAX(0,(I82-H82)*24-J82))</f>
        <v/>
      </c>
      <c r="L82" s="2" t="n"/>
      <c r="M82" s="6" t="n"/>
      <c r="N82" s="7">
        <f>IF(OR(M82="",K82=""),"",M82-K82)</f>
        <v/>
      </c>
      <c r="O82" s="8">
        <f>IF(OR(M82="",K82=""),"",IFERROR(M82/K82,0))</f>
        <v/>
      </c>
      <c r="P82" s="2" t="n"/>
    </row>
    <row r="83">
      <c r="A83" s="2" t="n"/>
      <c r="B83" s="3" t="n"/>
      <c r="C83" s="9">
        <f>IF(B83="","",CHOOSE(WEEKDAY(B83,2),"lundi","mardi","mercredi","jeudi","vendredi","samedi","dimanche"))</f>
        <v/>
      </c>
      <c r="D83" s="2" t="n"/>
      <c r="E83" s="9">
        <f>IFERROR(VLOOKUP(D83,'Équipe'!$A$2:$E$101,3,FALSE),"")</f>
        <v/>
      </c>
      <c r="F83" s="9">
        <f>IFERROR(VLOOKUP(D83,'Équipe'!$A$2:$E$101,4,FALSE),"")</f>
        <v/>
      </c>
      <c r="G83" s="2" t="n"/>
      <c r="H83" s="5" t="n"/>
      <c r="I83" s="5" t="n"/>
      <c r="J83" s="6" t="n"/>
      <c r="K83" s="10">
        <f>IF(OR(H83="",I83=""),"",MAX(0,(I83-H83)*24-J83))</f>
        <v/>
      </c>
      <c r="L83" s="2" t="n"/>
      <c r="M83" s="6" t="n"/>
      <c r="N83" s="10">
        <f>IF(OR(M83="",K83=""),"",M83-K83)</f>
        <v/>
      </c>
      <c r="O83" s="11">
        <f>IF(OR(M83="",K83=""),"",IFERROR(M83/K83,0))</f>
        <v/>
      </c>
      <c r="P83" s="2" t="n"/>
    </row>
    <row r="84">
      <c r="A84" s="2" t="n"/>
      <c r="B84" s="3" t="n"/>
      <c r="C84" s="4">
        <f>IF(B84="","",CHOOSE(WEEKDAY(B84,2),"lundi","mardi","mercredi","jeudi","vendredi","samedi","dimanche"))</f>
        <v/>
      </c>
      <c r="D84" s="2" t="n"/>
      <c r="E84" s="4">
        <f>IFERROR(VLOOKUP(D84,'Équipe'!$A$2:$E$101,3,FALSE),"")</f>
        <v/>
      </c>
      <c r="F84" s="4">
        <f>IFERROR(VLOOKUP(D84,'Équipe'!$A$2:$E$101,4,FALSE),"")</f>
        <v/>
      </c>
      <c r="G84" s="2" t="n"/>
      <c r="H84" s="5" t="n"/>
      <c r="I84" s="5" t="n"/>
      <c r="J84" s="6" t="n"/>
      <c r="K84" s="7">
        <f>IF(OR(H84="",I84=""),"",MAX(0,(I84-H84)*24-J84))</f>
        <v/>
      </c>
      <c r="L84" s="2" t="n"/>
      <c r="M84" s="6" t="n"/>
      <c r="N84" s="7">
        <f>IF(OR(M84="",K84=""),"",M84-K84)</f>
        <v/>
      </c>
      <c r="O84" s="8">
        <f>IF(OR(M84="",K84=""),"",IFERROR(M84/K84,0))</f>
        <v/>
      </c>
      <c r="P84" s="2" t="n"/>
    </row>
    <row r="85">
      <c r="A85" s="2" t="n"/>
      <c r="B85" s="3" t="n"/>
      <c r="C85" s="9">
        <f>IF(B85="","",CHOOSE(WEEKDAY(B85,2),"lundi","mardi","mercredi","jeudi","vendredi","samedi","dimanche"))</f>
        <v/>
      </c>
      <c r="D85" s="2" t="n"/>
      <c r="E85" s="9">
        <f>IFERROR(VLOOKUP(D85,'Équipe'!$A$2:$E$101,3,FALSE),"")</f>
        <v/>
      </c>
      <c r="F85" s="9">
        <f>IFERROR(VLOOKUP(D85,'Équipe'!$A$2:$E$101,4,FALSE),"")</f>
        <v/>
      </c>
      <c r="G85" s="2" t="n"/>
      <c r="H85" s="5" t="n"/>
      <c r="I85" s="5" t="n"/>
      <c r="J85" s="6" t="n"/>
      <c r="K85" s="10">
        <f>IF(OR(H85="",I85=""),"",MAX(0,(I85-H85)*24-J85))</f>
        <v/>
      </c>
      <c r="L85" s="2" t="n"/>
      <c r="M85" s="6" t="n"/>
      <c r="N85" s="10">
        <f>IF(OR(M85="",K85=""),"",M85-K85)</f>
        <v/>
      </c>
      <c r="O85" s="11">
        <f>IF(OR(M85="",K85=""),"",IFERROR(M85/K85,0))</f>
        <v/>
      </c>
      <c r="P85" s="2" t="n"/>
    </row>
    <row r="86">
      <c r="A86" s="2" t="n"/>
      <c r="B86" s="3" t="n"/>
      <c r="C86" s="4">
        <f>IF(B86="","",CHOOSE(WEEKDAY(B86,2),"lundi","mardi","mercredi","jeudi","vendredi","samedi","dimanche"))</f>
        <v/>
      </c>
      <c r="D86" s="2" t="n"/>
      <c r="E86" s="4">
        <f>IFERROR(VLOOKUP(D86,'Équipe'!$A$2:$E$101,3,FALSE),"")</f>
        <v/>
      </c>
      <c r="F86" s="4">
        <f>IFERROR(VLOOKUP(D86,'Équipe'!$A$2:$E$101,4,FALSE),"")</f>
        <v/>
      </c>
      <c r="G86" s="2" t="n"/>
      <c r="H86" s="5" t="n"/>
      <c r="I86" s="5" t="n"/>
      <c r="J86" s="6" t="n"/>
      <c r="K86" s="7">
        <f>IF(OR(H86="",I86=""),"",MAX(0,(I86-H86)*24-J86))</f>
        <v/>
      </c>
      <c r="L86" s="2" t="n"/>
      <c r="M86" s="6" t="n"/>
      <c r="N86" s="7">
        <f>IF(OR(M86="",K86=""),"",M86-K86)</f>
        <v/>
      </c>
      <c r="O86" s="8">
        <f>IF(OR(M86="",K86=""),"",IFERROR(M86/K86,0))</f>
        <v/>
      </c>
      <c r="P86" s="2" t="n"/>
    </row>
    <row r="87">
      <c r="A87" s="2" t="n"/>
      <c r="B87" s="3" t="n"/>
      <c r="C87" s="9">
        <f>IF(B87="","",CHOOSE(WEEKDAY(B87,2),"lundi","mardi","mercredi","jeudi","vendredi","samedi","dimanche"))</f>
        <v/>
      </c>
      <c r="D87" s="2" t="n"/>
      <c r="E87" s="9">
        <f>IFERROR(VLOOKUP(D87,'Équipe'!$A$2:$E$101,3,FALSE),"")</f>
        <v/>
      </c>
      <c r="F87" s="9">
        <f>IFERROR(VLOOKUP(D87,'Équipe'!$A$2:$E$101,4,FALSE),"")</f>
        <v/>
      </c>
      <c r="G87" s="2" t="n"/>
      <c r="H87" s="5" t="n"/>
      <c r="I87" s="5" t="n"/>
      <c r="J87" s="6" t="n"/>
      <c r="K87" s="10">
        <f>IF(OR(H87="",I87=""),"",MAX(0,(I87-H87)*24-J87))</f>
        <v/>
      </c>
      <c r="L87" s="2" t="n"/>
      <c r="M87" s="6" t="n"/>
      <c r="N87" s="10">
        <f>IF(OR(M87="",K87=""),"",M87-K87)</f>
        <v/>
      </c>
      <c r="O87" s="11">
        <f>IF(OR(M87="",K87=""),"",IFERROR(M87/K87,0))</f>
        <v/>
      </c>
      <c r="P87" s="2" t="n"/>
    </row>
    <row r="88">
      <c r="A88" s="2" t="n"/>
      <c r="B88" s="3" t="n"/>
      <c r="C88" s="4">
        <f>IF(B88="","",CHOOSE(WEEKDAY(B88,2),"lundi","mardi","mercredi","jeudi","vendredi","samedi","dimanche"))</f>
        <v/>
      </c>
      <c r="D88" s="2" t="n"/>
      <c r="E88" s="4">
        <f>IFERROR(VLOOKUP(D88,'Équipe'!$A$2:$E$101,3,FALSE),"")</f>
        <v/>
      </c>
      <c r="F88" s="4">
        <f>IFERROR(VLOOKUP(D88,'Équipe'!$A$2:$E$101,4,FALSE),"")</f>
        <v/>
      </c>
      <c r="G88" s="2" t="n"/>
      <c r="H88" s="5" t="n"/>
      <c r="I88" s="5" t="n"/>
      <c r="J88" s="6" t="n"/>
      <c r="K88" s="7">
        <f>IF(OR(H88="",I88=""),"",MAX(0,(I88-H88)*24-J88))</f>
        <v/>
      </c>
      <c r="L88" s="2" t="n"/>
      <c r="M88" s="6" t="n"/>
      <c r="N88" s="7">
        <f>IF(OR(M88="",K88=""),"",M88-K88)</f>
        <v/>
      </c>
      <c r="O88" s="8">
        <f>IF(OR(M88="",K88=""),"",IFERROR(M88/K88,0))</f>
        <v/>
      </c>
      <c r="P88" s="2" t="n"/>
    </row>
    <row r="89">
      <c r="A89" s="2" t="n"/>
      <c r="B89" s="3" t="n"/>
      <c r="C89" s="9">
        <f>IF(B89="","",CHOOSE(WEEKDAY(B89,2),"lundi","mardi","mercredi","jeudi","vendredi","samedi","dimanche"))</f>
        <v/>
      </c>
      <c r="D89" s="2" t="n"/>
      <c r="E89" s="9">
        <f>IFERROR(VLOOKUP(D89,'Équipe'!$A$2:$E$101,3,FALSE),"")</f>
        <v/>
      </c>
      <c r="F89" s="9">
        <f>IFERROR(VLOOKUP(D89,'Équipe'!$A$2:$E$101,4,FALSE),"")</f>
        <v/>
      </c>
      <c r="G89" s="2" t="n"/>
      <c r="H89" s="5" t="n"/>
      <c r="I89" s="5" t="n"/>
      <c r="J89" s="6" t="n"/>
      <c r="K89" s="10">
        <f>IF(OR(H89="",I89=""),"",MAX(0,(I89-H89)*24-J89))</f>
        <v/>
      </c>
      <c r="L89" s="2" t="n"/>
      <c r="M89" s="6" t="n"/>
      <c r="N89" s="10">
        <f>IF(OR(M89="",K89=""),"",M89-K89)</f>
        <v/>
      </c>
      <c r="O89" s="11">
        <f>IF(OR(M89="",K89=""),"",IFERROR(M89/K89,0))</f>
        <v/>
      </c>
      <c r="P89" s="2" t="n"/>
    </row>
    <row r="90">
      <c r="A90" s="2" t="n"/>
      <c r="B90" s="3" t="n"/>
      <c r="C90" s="4">
        <f>IF(B90="","",CHOOSE(WEEKDAY(B90,2),"lundi","mardi","mercredi","jeudi","vendredi","samedi","dimanche"))</f>
        <v/>
      </c>
      <c r="D90" s="2" t="n"/>
      <c r="E90" s="4">
        <f>IFERROR(VLOOKUP(D90,'Équipe'!$A$2:$E$101,3,FALSE),"")</f>
        <v/>
      </c>
      <c r="F90" s="4">
        <f>IFERROR(VLOOKUP(D90,'Équipe'!$A$2:$E$101,4,FALSE),"")</f>
        <v/>
      </c>
      <c r="G90" s="2" t="n"/>
      <c r="H90" s="5" t="n"/>
      <c r="I90" s="5" t="n"/>
      <c r="J90" s="6" t="n"/>
      <c r="K90" s="7">
        <f>IF(OR(H90="",I90=""),"",MAX(0,(I90-H90)*24-J90))</f>
        <v/>
      </c>
      <c r="L90" s="2" t="n"/>
      <c r="M90" s="6" t="n"/>
      <c r="N90" s="7">
        <f>IF(OR(M90="",K90=""),"",M90-K90)</f>
        <v/>
      </c>
      <c r="O90" s="8">
        <f>IF(OR(M90="",K90=""),"",IFERROR(M90/K90,0))</f>
        <v/>
      </c>
      <c r="P90" s="2" t="n"/>
    </row>
    <row r="91">
      <c r="A91" s="2" t="n"/>
      <c r="B91" s="3" t="n"/>
      <c r="C91" s="9">
        <f>IF(B91="","",CHOOSE(WEEKDAY(B91,2),"lundi","mardi","mercredi","jeudi","vendredi","samedi","dimanche"))</f>
        <v/>
      </c>
      <c r="D91" s="2" t="n"/>
      <c r="E91" s="9">
        <f>IFERROR(VLOOKUP(D91,'Équipe'!$A$2:$E$101,3,FALSE),"")</f>
        <v/>
      </c>
      <c r="F91" s="9">
        <f>IFERROR(VLOOKUP(D91,'Équipe'!$A$2:$E$101,4,FALSE),"")</f>
        <v/>
      </c>
      <c r="G91" s="2" t="n"/>
      <c r="H91" s="5" t="n"/>
      <c r="I91" s="5" t="n"/>
      <c r="J91" s="6" t="n"/>
      <c r="K91" s="10">
        <f>IF(OR(H91="",I91=""),"",MAX(0,(I91-H91)*24-J91))</f>
        <v/>
      </c>
      <c r="L91" s="2" t="n"/>
      <c r="M91" s="6" t="n"/>
      <c r="N91" s="10">
        <f>IF(OR(M91="",K91=""),"",M91-K91)</f>
        <v/>
      </c>
      <c r="O91" s="11">
        <f>IF(OR(M91="",K91=""),"",IFERROR(M91/K91,0))</f>
        <v/>
      </c>
      <c r="P91" s="2" t="n"/>
    </row>
    <row r="92">
      <c r="A92" s="2" t="n"/>
      <c r="B92" s="3" t="n"/>
      <c r="C92" s="4">
        <f>IF(B92="","",CHOOSE(WEEKDAY(B92,2),"lundi","mardi","mercredi","jeudi","vendredi","samedi","dimanche"))</f>
        <v/>
      </c>
      <c r="D92" s="2" t="n"/>
      <c r="E92" s="4">
        <f>IFERROR(VLOOKUP(D92,'Équipe'!$A$2:$E$101,3,FALSE),"")</f>
        <v/>
      </c>
      <c r="F92" s="4">
        <f>IFERROR(VLOOKUP(D92,'Équipe'!$A$2:$E$101,4,FALSE),"")</f>
        <v/>
      </c>
      <c r="G92" s="2" t="n"/>
      <c r="H92" s="5" t="n"/>
      <c r="I92" s="5" t="n"/>
      <c r="J92" s="6" t="n"/>
      <c r="K92" s="7">
        <f>IF(OR(H92="",I92=""),"",MAX(0,(I92-H92)*24-J92))</f>
        <v/>
      </c>
      <c r="L92" s="2" t="n"/>
      <c r="M92" s="6" t="n"/>
      <c r="N92" s="7">
        <f>IF(OR(M92="",K92=""),"",M92-K92)</f>
        <v/>
      </c>
      <c r="O92" s="8">
        <f>IF(OR(M92="",K92=""),"",IFERROR(M92/K92,0))</f>
        <v/>
      </c>
      <c r="P92" s="2" t="n"/>
    </row>
    <row r="93">
      <c r="A93" s="2" t="n"/>
      <c r="B93" s="3" t="n"/>
      <c r="C93" s="9">
        <f>IF(B93="","",CHOOSE(WEEKDAY(B93,2),"lundi","mardi","mercredi","jeudi","vendredi","samedi","dimanche"))</f>
        <v/>
      </c>
      <c r="D93" s="2" t="n"/>
      <c r="E93" s="9">
        <f>IFERROR(VLOOKUP(D93,'Équipe'!$A$2:$E$101,3,FALSE),"")</f>
        <v/>
      </c>
      <c r="F93" s="9">
        <f>IFERROR(VLOOKUP(D93,'Équipe'!$A$2:$E$101,4,FALSE),"")</f>
        <v/>
      </c>
      <c r="G93" s="2" t="n"/>
      <c r="H93" s="5" t="n"/>
      <c r="I93" s="5" t="n"/>
      <c r="J93" s="6" t="n"/>
      <c r="K93" s="10">
        <f>IF(OR(H93="",I93=""),"",MAX(0,(I93-H93)*24-J93))</f>
        <v/>
      </c>
      <c r="L93" s="2" t="n"/>
      <c r="M93" s="6" t="n"/>
      <c r="N93" s="10">
        <f>IF(OR(M93="",K93=""),"",M93-K93)</f>
        <v/>
      </c>
      <c r="O93" s="11">
        <f>IF(OR(M93="",K93=""),"",IFERROR(M93/K93,0))</f>
        <v/>
      </c>
      <c r="P93" s="2" t="n"/>
    </row>
    <row r="94">
      <c r="A94" s="2" t="n"/>
      <c r="B94" s="3" t="n"/>
      <c r="C94" s="4">
        <f>IF(B94="","",CHOOSE(WEEKDAY(B94,2),"lundi","mardi","mercredi","jeudi","vendredi","samedi","dimanche"))</f>
        <v/>
      </c>
      <c r="D94" s="2" t="n"/>
      <c r="E94" s="4">
        <f>IFERROR(VLOOKUP(D94,'Équipe'!$A$2:$E$101,3,FALSE),"")</f>
        <v/>
      </c>
      <c r="F94" s="4">
        <f>IFERROR(VLOOKUP(D94,'Équipe'!$A$2:$E$101,4,FALSE),"")</f>
        <v/>
      </c>
      <c r="G94" s="2" t="n"/>
      <c r="H94" s="5" t="n"/>
      <c r="I94" s="5" t="n"/>
      <c r="J94" s="6" t="n"/>
      <c r="K94" s="7">
        <f>IF(OR(H94="",I94=""),"",MAX(0,(I94-H94)*24-J94))</f>
        <v/>
      </c>
      <c r="L94" s="2" t="n"/>
      <c r="M94" s="6" t="n"/>
      <c r="N94" s="7">
        <f>IF(OR(M94="",K94=""),"",M94-K94)</f>
        <v/>
      </c>
      <c r="O94" s="8">
        <f>IF(OR(M94="",K94=""),"",IFERROR(M94/K94,0))</f>
        <v/>
      </c>
      <c r="P94" s="2" t="n"/>
    </row>
    <row r="95">
      <c r="A95" s="2" t="n"/>
      <c r="B95" s="3" t="n"/>
      <c r="C95" s="9">
        <f>IF(B95="","",CHOOSE(WEEKDAY(B95,2),"lundi","mardi","mercredi","jeudi","vendredi","samedi","dimanche"))</f>
        <v/>
      </c>
      <c r="D95" s="2" t="n"/>
      <c r="E95" s="9">
        <f>IFERROR(VLOOKUP(D95,'Équipe'!$A$2:$E$101,3,FALSE),"")</f>
        <v/>
      </c>
      <c r="F95" s="9">
        <f>IFERROR(VLOOKUP(D95,'Équipe'!$A$2:$E$101,4,FALSE),"")</f>
        <v/>
      </c>
      <c r="G95" s="2" t="n"/>
      <c r="H95" s="5" t="n"/>
      <c r="I95" s="5" t="n"/>
      <c r="J95" s="6" t="n"/>
      <c r="K95" s="10">
        <f>IF(OR(H95="",I95=""),"",MAX(0,(I95-H95)*24-J95))</f>
        <v/>
      </c>
      <c r="L95" s="2" t="n"/>
      <c r="M95" s="6" t="n"/>
      <c r="N95" s="10">
        <f>IF(OR(M95="",K95=""),"",M95-K95)</f>
        <v/>
      </c>
      <c r="O95" s="11">
        <f>IF(OR(M95="",K95=""),"",IFERROR(M95/K95,0))</f>
        <v/>
      </c>
      <c r="P95" s="2" t="n"/>
    </row>
    <row r="96">
      <c r="A96" s="2" t="n"/>
      <c r="B96" s="3" t="n"/>
      <c r="C96" s="4">
        <f>IF(B96="","",CHOOSE(WEEKDAY(B96,2),"lundi","mardi","mercredi","jeudi","vendredi","samedi","dimanche"))</f>
        <v/>
      </c>
      <c r="D96" s="2" t="n"/>
      <c r="E96" s="4">
        <f>IFERROR(VLOOKUP(D96,'Équipe'!$A$2:$E$101,3,FALSE),"")</f>
        <v/>
      </c>
      <c r="F96" s="4">
        <f>IFERROR(VLOOKUP(D96,'Équipe'!$A$2:$E$101,4,FALSE),"")</f>
        <v/>
      </c>
      <c r="G96" s="2" t="n"/>
      <c r="H96" s="5" t="n"/>
      <c r="I96" s="5" t="n"/>
      <c r="J96" s="6" t="n"/>
      <c r="K96" s="7">
        <f>IF(OR(H96="",I96=""),"",MAX(0,(I96-H96)*24-J96))</f>
        <v/>
      </c>
      <c r="L96" s="2" t="n"/>
      <c r="M96" s="6" t="n"/>
      <c r="N96" s="7">
        <f>IF(OR(M96="",K96=""),"",M96-K96)</f>
        <v/>
      </c>
      <c r="O96" s="8">
        <f>IF(OR(M96="",K96=""),"",IFERROR(M96/K96,0))</f>
        <v/>
      </c>
      <c r="P96" s="2" t="n"/>
    </row>
    <row r="97">
      <c r="A97" s="2" t="n"/>
      <c r="B97" s="3" t="n"/>
      <c r="C97" s="9">
        <f>IF(B97="","",CHOOSE(WEEKDAY(B97,2),"lundi","mardi","mercredi","jeudi","vendredi","samedi","dimanche"))</f>
        <v/>
      </c>
      <c r="D97" s="2" t="n"/>
      <c r="E97" s="9">
        <f>IFERROR(VLOOKUP(D97,'Équipe'!$A$2:$E$101,3,FALSE),"")</f>
        <v/>
      </c>
      <c r="F97" s="9">
        <f>IFERROR(VLOOKUP(D97,'Équipe'!$A$2:$E$101,4,FALSE),"")</f>
        <v/>
      </c>
      <c r="G97" s="2" t="n"/>
      <c r="H97" s="5" t="n"/>
      <c r="I97" s="5" t="n"/>
      <c r="J97" s="6" t="n"/>
      <c r="K97" s="10">
        <f>IF(OR(H97="",I97=""),"",MAX(0,(I97-H97)*24-J97))</f>
        <v/>
      </c>
      <c r="L97" s="2" t="n"/>
      <c r="M97" s="6" t="n"/>
      <c r="N97" s="10">
        <f>IF(OR(M97="",K97=""),"",M97-K97)</f>
        <v/>
      </c>
      <c r="O97" s="11">
        <f>IF(OR(M97="",K97=""),"",IFERROR(M97/K97,0))</f>
        <v/>
      </c>
      <c r="P97" s="2" t="n"/>
    </row>
    <row r="98">
      <c r="A98" s="2" t="n"/>
      <c r="B98" s="3" t="n"/>
      <c r="C98" s="4">
        <f>IF(B98="","",CHOOSE(WEEKDAY(B98,2),"lundi","mardi","mercredi","jeudi","vendredi","samedi","dimanche"))</f>
        <v/>
      </c>
      <c r="D98" s="2" t="n"/>
      <c r="E98" s="4">
        <f>IFERROR(VLOOKUP(D98,'Équipe'!$A$2:$E$101,3,FALSE),"")</f>
        <v/>
      </c>
      <c r="F98" s="4">
        <f>IFERROR(VLOOKUP(D98,'Équipe'!$A$2:$E$101,4,FALSE),"")</f>
        <v/>
      </c>
      <c r="G98" s="2" t="n"/>
      <c r="H98" s="5" t="n"/>
      <c r="I98" s="5" t="n"/>
      <c r="J98" s="6" t="n"/>
      <c r="K98" s="7">
        <f>IF(OR(H98="",I98=""),"",MAX(0,(I98-H98)*24-J98))</f>
        <v/>
      </c>
      <c r="L98" s="2" t="n"/>
      <c r="M98" s="6" t="n"/>
      <c r="N98" s="7">
        <f>IF(OR(M98="",K98=""),"",M98-K98)</f>
        <v/>
      </c>
      <c r="O98" s="8">
        <f>IF(OR(M98="",K98=""),"",IFERROR(M98/K98,0))</f>
        <v/>
      </c>
      <c r="P98" s="2" t="n"/>
    </row>
    <row r="99">
      <c r="A99" s="2" t="n"/>
      <c r="B99" s="3" t="n"/>
      <c r="C99" s="9">
        <f>IF(B99="","",CHOOSE(WEEKDAY(B99,2),"lundi","mardi","mercredi","jeudi","vendredi","samedi","dimanche"))</f>
        <v/>
      </c>
      <c r="D99" s="2" t="n"/>
      <c r="E99" s="9">
        <f>IFERROR(VLOOKUP(D99,'Équipe'!$A$2:$E$101,3,FALSE),"")</f>
        <v/>
      </c>
      <c r="F99" s="9">
        <f>IFERROR(VLOOKUP(D99,'Équipe'!$A$2:$E$101,4,FALSE),"")</f>
        <v/>
      </c>
      <c r="G99" s="2" t="n"/>
      <c r="H99" s="5" t="n"/>
      <c r="I99" s="5" t="n"/>
      <c r="J99" s="6" t="n"/>
      <c r="K99" s="10">
        <f>IF(OR(H99="",I99=""),"",MAX(0,(I99-H99)*24-J99))</f>
        <v/>
      </c>
      <c r="L99" s="2" t="n"/>
      <c r="M99" s="6" t="n"/>
      <c r="N99" s="10">
        <f>IF(OR(M99="",K99=""),"",M99-K99)</f>
        <v/>
      </c>
      <c r="O99" s="11">
        <f>IF(OR(M99="",K99=""),"",IFERROR(M99/K99,0))</f>
        <v/>
      </c>
      <c r="P99" s="2" t="n"/>
    </row>
    <row r="100">
      <c r="A100" s="2" t="n"/>
      <c r="B100" s="3" t="n"/>
      <c r="C100" s="4">
        <f>IF(B100="","",CHOOSE(WEEKDAY(B100,2),"lundi","mardi","mercredi","jeudi","vendredi","samedi","dimanche"))</f>
        <v/>
      </c>
      <c r="D100" s="2" t="n"/>
      <c r="E100" s="4">
        <f>IFERROR(VLOOKUP(D100,'Équipe'!$A$2:$E$101,3,FALSE),"")</f>
        <v/>
      </c>
      <c r="F100" s="4">
        <f>IFERROR(VLOOKUP(D100,'Équipe'!$A$2:$E$101,4,FALSE),"")</f>
        <v/>
      </c>
      <c r="G100" s="2" t="n"/>
      <c r="H100" s="5" t="n"/>
      <c r="I100" s="5" t="n"/>
      <c r="J100" s="6" t="n"/>
      <c r="K100" s="7">
        <f>IF(OR(H100="",I100=""),"",MAX(0,(I100-H100)*24-J100))</f>
        <v/>
      </c>
      <c r="L100" s="2" t="n"/>
      <c r="M100" s="6" t="n"/>
      <c r="N100" s="7">
        <f>IF(OR(M100="",K100=""),"",M100-K100)</f>
        <v/>
      </c>
      <c r="O100" s="8">
        <f>IF(OR(M100="",K100=""),"",IFERROR(M100/K100,0))</f>
        <v/>
      </c>
      <c r="P100" s="2" t="n"/>
    </row>
    <row r="101">
      <c r="A101" s="2" t="n"/>
      <c r="B101" s="3" t="n"/>
      <c r="C101" s="9">
        <f>IF(B101="","",CHOOSE(WEEKDAY(B101,2),"lundi","mardi","mercredi","jeudi","vendredi","samedi","dimanche"))</f>
        <v/>
      </c>
      <c r="D101" s="2" t="n"/>
      <c r="E101" s="9">
        <f>IFERROR(VLOOKUP(D101,'Équipe'!$A$2:$E$101,3,FALSE),"")</f>
        <v/>
      </c>
      <c r="F101" s="9">
        <f>IFERROR(VLOOKUP(D101,'Équipe'!$A$2:$E$101,4,FALSE),"")</f>
        <v/>
      </c>
      <c r="G101" s="2" t="n"/>
      <c r="H101" s="5" t="n"/>
      <c r="I101" s="5" t="n"/>
      <c r="J101" s="6" t="n"/>
      <c r="K101" s="10">
        <f>IF(OR(H101="",I101=""),"",MAX(0,(I101-H101)*24-J101))</f>
        <v/>
      </c>
      <c r="L101" s="2" t="n"/>
      <c r="M101" s="6" t="n"/>
      <c r="N101" s="10">
        <f>IF(OR(M101="",K101=""),"",M101-K101)</f>
        <v/>
      </c>
      <c r="O101" s="11">
        <f>IF(OR(M101="",K101=""),"",IFERROR(M101/K101,0))</f>
        <v/>
      </c>
      <c r="P101" s="2" t="n"/>
    </row>
    <row r="102">
      <c r="A102" s="2" t="n"/>
      <c r="B102" s="3" t="n"/>
      <c r="C102" s="4">
        <f>IF(B102="","",CHOOSE(WEEKDAY(B102,2),"lundi","mardi","mercredi","jeudi","vendredi","samedi","dimanche"))</f>
        <v/>
      </c>
      <c r="D102" s="2" t="n"/>
      <c r="E102" s="4">
        <f>IFERROR(VLOOKUP(D102,'Équipe'!$A$2:$E$101,3,FALSE),"")</f>
        <v/>
      </c>
      <c r="F102" s="4">
        <f>IFERROR(VLOOKUP(D102,'Équipe'!$A$2:$E$101,4,FALSE),"")</f>
        <v/>
      </c>
      <c r="G102" s="2" t="n"/>
      <c r="H102" s="5" t="n"/>
      <c r="I102" s="5" t="n"/>
      <c r="J102" s="6" t="n"/>
      <c r="K102" s="7">
        <f>IF(OR(H102="",I102=""),"",MAX(0,(I102-H102)*24-J102))</f>
        <v/>
      </c>
      <c r="L102" s="2" t="n"/>
      <c r="M102" s="6" t="n"/>
      <c r="N102" s="7">
        <f>IF(OR(M102="",K102=""),"",M102-K102)</f>
        <v/>
      </c>
      <c r="O102" s="8">
        <f>IF(OR(M102="",K102=""),"",IFERROR(M102/K102,0))</f>
        <v/>
      </c>
      <c r="P102" s="2" t="n"/>
    </row>
    <row r="103">
      <c r="A103" s="2" t="n"/>
      <c r="B103" s="3" t="n"/>
      <c r="C103" s="9">
        <f>IF(B103="","",CHOOSE(WEEKDAY(B103,2),"lundi","mardi","mercredi","jeudi","vendredi","samedi","dimanche"))</f>
        <v/>
      </c>
      <c r="D103" s="2" t="n"/>
      <c r="E103" s="9">
        <f>IFERROR(VLOOKUP(D103,'Équipe'!$A$2:$E$101,3,FALSE),"")</f>
        <v/>
      </c>
      <c r="F103" s="9">
        <f>IFERROR(VLOOKUP(D103,'Équipe'!$A$2:$E$101,4,FALSE),"")</f>
        <v/>
      </c>
      <c r="G103" s="2" t="n"/>
      <c r="H103" s="5" t="n"/>
      <c r="I103" s="5" t="n"/>
      <c r="J103" s="6" t="n"/>
      <c r="K103" s="10">
        <f>IF(OR(H103="",I103=""),"",MAX(0,(I103-H103)*24-J103))</f>
        <v/>
      </c>
      <c r="L103" s="2" t="n"/>
      <c r="M103" s="6" t="n"/>
      <c r="N103" s="10">
        <f>IF(OR(M103="",K103=""),"",M103-K103)</f>
        <v/>
      </c>
      <c r="O103" s="11">
        <f>IF(OR(M103="",K103=""),"",IFERROR(M103/K103,0))</f>
        <v/>
      </c>
      <c r="P103" s="2" t="n"/>
    </row>
    <row r="104">
      <c r="A104" s="2" t="n"/>
      <c r="B104" s="3" t="n"/>
      <c r="C104" s="4">
        <f>IF(B104="","",CHOOSE(WEEKDAY(B104,2),"lundi","mardi","mercredi","jeudi","vendredi","samedi","dimanche"))</f>
        <v/>
      </c>
      <c r="D104" s="2" t="n"/>
      <c r="E104" s="4">
        <f>IFERROR(VLOOKUP(D104,'Équipe'!$A$2:$E$101,3,FALSE),"")</f>
        <v/>
      </c>
      <c r="F104" s="4">
        <f>IFERROR(VLOOKUP(D104,'Équipe'!$A$2:$E$101,4,FALSE),"")</f>
        <v/>
      </c>
      <c r="G104" s="2" t="n"/>
      <c r="H104" s="5" t="n"/>
      <c r="I104" s="5" t="n"/>
      <c r="J104" s="6" t="n"/>
      <c r="K104" s="7">
        <f>IF(OR(H104="",I104=""),"",MAX(0,(I104-H104)*24-J104))</f>
        <v/>
      </c>
      <c r="L104" s="2" t="n"/>
      <c r="M104" s="6" t="n"/>
      <c r="N104" s="7">
        <f>IF(OR(M104="",K104=""),"",M104-K104)</f>
        <v/>
      </c>
      <c r="O104" s="8">
        <f>IF(OR(M104="",K104=""),"",IFERROR(M104/K104,0))</f>
        <v/>
      </c>
      <c r="P104" s="2" t="n"/>
    </row>
    <row r="105">
      <c r="A105" s="2" t="n"/>
      <c r="B105" s="3" t="n"/>
      <c r="C105" s="9">
        <f>IF(B105="","",CHOOSE(WEEKDAY(B105,2),"lundi","mardi","mercredi","jeudi","vendredi","samedi","dimanche"))</f>
        <v/>
      </c>
      <c r="D105" s="2" t="n"/>
      <c r="E105" s="9">
        <f>IFERROR(VLOOKUP(D105,'Équipe'!$A$2:$E$101,3,FALSE),"")</f>
        <v/>
      </c>
      <c r="F105" s="9">
        <f>IFERROR(VLOOKUP(D105,'Équipe'!$A$2:$E$101,4,FALSE),"")</f>
        <v/>
      </c>
      <c r="G105" s="2" t="n"/>
      <c r="H105" s="5" t="n"/>
      <c r="I105" s="5" t="n"/>
      <c r="J105" s="6" t="n"/>
      <c r="K105" s="10">
        <f>IF(OR(H105="",I105=""),"",MAX(0,(I105-H105)*24-J105))</f>
        <v/>
      </c>
      <c r="L105" s="2" t="n"/>
      <c r="M105" s="6" t="n"/>
      <c r="N105" s="10">
        <f>IF(OR(M105="",K105=""),"",M105-K105)</f>
        <v/>
      </c>
      <c r="O105" s="11">
        <f>IF(OR(M105="",K105=""),"",IFERROR(M105/K105,0))</f>
        <v/>
      </c>
      <c r="P105" s="2" t="n"/>
    </row>
    <row r="106">
      <c r="A106" s="2" t="n"/>
      <c r="B106" s="3" t="n"/>
      <c r="C106" s="4">
        <f>IF(B106="","",CHOOSE(WEEKDAY(B106,2),"lundi","mardi","mercredi","jeudi","vendredi","samedi","dimanche"))</f>
        <v/>
      </c>
      <c r="D106" s="2" t="n"/>
      <c r="E106" s="4">
        <f>IFERROR(VLOOKUP(D106,'Équipe'!$A$2:$E$101,3,FALSE),"")</f>
        <v/>
      </c>
      <c r="F106" s="4">
        <f>IFERROR(VLOOKUP(D106,'Équipe'!$A$2:$E$101,4,FALSE),"")</f>
        <v/>
      </c>
      <c r="G106" s="2" t="n"/>
      <c r="H106" s="5" t="n"/>
      <c r="I106" s="5" t="n"/>
      <c r="J106" s="6" t="n"/>
      <c r="K106" s="7">
        <f>IF(OR(H106="",I106=""),"",MAX(0,(I106-H106)*24-J106))</f>
        <v/>
      </c>
      <c r="L106" s="2" t="n"/>
      <c r="M106" s="6" t="n"/>
      <c r="N106" s="7">
        <f>IF(OR(M106="",K106=""),"",M106-K106)</f>
        <v/>
      </c>
      <c r="O106" s="8">
        <f>IF(OR(M106="",K106=""),"",IFERROR(M106/K106,0))</f>
        <v/>
      </c>
      <c r="P106" s="2" t="n"/>
    </row>
    <row r="107">
      <c r="A107" s="2" t="n"/>
      <c r="B107" s="3" t="n"/>
      <c r="C107" s="9">
        <f>IF(B107="","",CHOOSE(WEEKDAY(B107,2),"lundi","mardi","mercredi","jeudi","vendredi","samedi","dimanche"))</f>
        <v/>
      </c>
      <c r="D107" s="2" t="n"/>
      <c r="E107" s="9">
        <f>IFERROR(VLOOKUP(D107,'Équipe'!$A$2:$E$101,3,FALSE),"")</f>
        <v/>
      </c>
      <c r="F107" s="9">
        <f>IFERROR(VLOOKUP(D107,'Équipe'!$A$2:$E$101,4,FALSE),"")</f>
        <v/>
      </c>
      <c r="G107" s="2" t="n"/>
      <c r="H107" s="5" t="n"/>
      <c r="I107" s="5" t="n"/>
      <c r="J107" s="6" t="n"/>
      <c r="K107" s="10">
        <f>IF(OR(H107="",I107=""),"",MAX(0,(I107-H107)*24-J107))</f>
        <v/>
      </c>
      <c r="L107" s="2" t="n"/>
      <c r="M107" s="6" t="n"/>
      <c r="N107" s="10">
        <f>IF(OR(M107="",K107=""),"",M107-K107)</f>
        <v/>
      </c>
      <c r="O107" s="11">
        <f>IF(OR(M107="",K107=""),"",IFERROR(M107/K107,0))</f>
        <v/>
      </c>
      <c r="P107" s="2" t="n"/>
    </row>
    <row r="108">
      <c r="A108" s="2" t="n"/>
      <c r="B108" s="3" t="n"/>
      <c r="C108" s="4">
        <f>IF(B108="","",CHOOSE(WEEKDAY(B108,2),"lundi","mardi","mercredi","jeudi","vendredi","samedi","dimanche"))</f>
        <v/>
      </c>
      <c r="D108" s="2" t="n"/>
      <c r="E108" s="4">
        <f>IFERROR(VLOOKUP(D108,'Équipe'!$A$2:$E$101,3,FALSE),"")</f>
        <v/>
      </c>
      <c r="F108" s="4">
        <f>IFERROR(VLOOKUP(D108,'Équipe'!$A$2:$E$101,4,FALSE),"")</f>
        <v/>
      </c>
      <c r="G108" s="2" t="n"/>
      <c r="H108" s="5" t="n"/>
      <c r="I108" s="5" t="n"/>
      <c r="J108" s="6" t="n"/>
      <c r="K108" s="7">
        <f>IF(OR(H108="",I108=""),"",MAX(0,(I108-H108)*24-J108))</f>
        <v/>
      </c>
      <c r="L108" s="2" t="n"/>
      <c r="M108" s="6" t="n"/>
      <c r="N108" s="7">
        <f>IF(OR(M108="",K108=""),"",M108-K108)</f>
        <v/>
      </c>
      <c r="O108" s="8">
        <f>IF(OR(M108="",K108=""),"",IFERROR(M108/K108,0))</f>
        <v/>
      </c>
      <c r="P108" s="2" t="n"/>
    </row>
    <row r="109">
      <c r="A109" s="2" t="n"/>
      <c r="B109" s="3" t="n"/>
      <c r="C109" s="9">
        <f>IF(B109="","",CHOOSE(WEEKDAY(B109,2),"lundi","mardi","mercredi","jeudi","vendredi","samedi","dimanche"))</f>
        <v/>
      </c>
      <c r="D109" s="2" t="n"/>
      <c r="E109" s="9">
        <f>IFERROR(VLOOKUP(D109,'Équipe'!$A$2:$E$101,3,FALSE),"")</f>
        <v/>
      </c>
      <c r="F109" s="9">
        <f>IFERROR(VLOOKUP(D109,'Équipe'!$A$2:$E$101,4,FALSE),"")</f>
        <v/>
      </c>
      <c r="G109" s="2" t="n"/>
      <c r="H109" s="5" t="n"/>
      <c r="I109" s="5" t="n"/>
      <c r="J109" s="6" t="n"/>
      <c r="K109" s="10">
        <f>IF(OR(H109="",I109=""),"",MAX(0,(I109-H109)*24-J109))</f>
        <v/>
      </c>
      <c r="L109" s="2" t="n"/>
      <c r="M109" s="6" t="n"/>
      <c r="N109" s="10">
        <f>IF(OR(M109="",K109=""),"",M109-K109)</f>
        <v/>
      </c>
      <c r="O109" s="11">
        <f>IF(OR(M109="",K109=""),"",IFERROR(M109/K109,0))</f>
        <v/>
      </c>
      <c r="P109" s="2" t="n"/>
    </row>
    <row r="110">
      <c r="A110" s="2" t="n"/>
      <c r="B110" s="3" t="n"/>
      <c r="C110" s="4">
        <f>IF(B110="","",CHOOSE(WEEKDAY(B110,2),"lundi","mardi","mercredi","jeudi","vendredi","samedi","dimanche"))</f>
        <v/>
      </c>
      <c r="D110" s="2" t="n"/>
      <c r="E110" s="4">
        <f>IFERROR(VLOOKUP(D110,'Équipe'!$A$2:$E$101,3,FALSE),"")</f>
        <v/>
      </c>
      <c r="F110" s="4">
        <f>IFERROR(VLOOKUP(D110,'Équipe'!$A$2:$E$101,4,FALSE),"")</f>
        <v/>
      </c>
      <c r="G110" s="2" t="n"/>
      <c r="H110" s="5" t="n"/>
      <c r="I110" s="5" t="n"/>
      <c r="J110" s="6" t="n"/>
      <c r="K110" s="7">
        <f>IF(OR(H110="",I110=""),"",MAX(0,(I110-H110)*24-J110))</f>
        <v/>
      </c>
      <c r="L110" s="2" t="n"/>
      <c r="M110" s="6" t="n"/>
      <c r="N110" s="7">
        <f>IF(OR(M110="",K110=""),"",M110-K110)</f>
        <v/>
      </c>
      <c r="O110" s="8">
        <f>IF(OR(M110="",K110=""),"",IFERROR(M110/K110,0))</f>
        <v/>
      </c>
      <c r="P110" s="2" t="n"/>
    </row>
    <row r="111">
      <c r="A111" s="2" t="n"/>
      <c r="B111" s="3" t="n"/>
      <c r="C111" s="9">
        <f>IF(B111="","",CHOOSE(WEEKDAY(B111,2),"lundi","mardi","mercredi","jeudi","vendredi","samedi","dimanche"))</f>
        <v/>
      </c>
      <c r="D111" s="2" t="n"/>
      <c r="E111" s="9">
        <f>IFERROR(VLOOKUP(D111,'Équipe'!$A$2:$E$101,3,FALSE),"")</f>
        <v/>
      </c>
      <c r="F111" s="9">
        <f>IFERROR(VLOOKUP(D111,'Équipe'!$A$2:$E$101,4,FALSE),"")</f>
        <v/>
      </c>
      <c r="G111" s="2" t="n"/>
      <c r="H111" s="5" t="n"/>
      <c r="I111" s="5" t="n"/>
      <c r="J111" s="6" t="n"/>
      <c r="K111" s="10">
        <f>IF(OR(H111="",I111=""),"",MAX(0,(I111-H111)*24-J111))</f>
        <v/>
      </c>
      <c r="L111" s="2" t="n"/>
      <c r="M111" s="6" t="n"/>
      <c r="N111" s="10">
        <f>IF(OR(M111="",K111=""),"",M111-K111)</f>
        <v/>
      </c>
      <c r="O111" s="11">
        <f>IF(OR(M111="",K111=""),"",IFERROR(M111/K111,0))</f>
        <v/>
      </c>
      <c r="P111" s="2" t="n"/>
    </row>
    <row r="112">
      <c r="A112" s="12" t="inlineStr">
        <is>
          <t>Totaux</t>
        </is>
      </c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3">
        <f>SUM('Planning'!$K$2:$K$111)</f>
        <v/>
      </c>
      <c r="L112" s="12" t="n"/>
      <c r="M112" s="13">
        <f>SUM('Planning'!$M$2:$M$111)</f>
        <v/>
      </c>
      <c r="N112" s="13">
        <f>SUM('Planning'!$N$2:$N$111)</f>
        <v/>
      </c>
      <c r="O112" s="14">
        <f>IFERROR(AVERAGE('Planning'!$O$2:$O$111),0)</f>
        <v/>
      </c>
      <c r="P112" s="12" t="n"/>
    </row>
  </sheetData>
  <autoFilter ref="A1:P111"/>
  <conditionalFormatting sqref="L2:L111">
    <cfRule type="expression" priority="1" dxfId="0" stopIfTrue="1">
      <formula>$L2="Confirmé"</formula>
    </cfRule>
    <cfRule type="expression" priority="2" dxfId="1" stopIfTrue="1">
      <formula>$L2="À confirmer"</formula>
    </cfRule>
    <cfRule type="expression" priority="3" dxfId="2" stopIfTrue="1">
      <formula>$L2="Annulé"</formula>
    </cfRule>
  </conditionalFormatting>
  <conditionalFormatting sqref="N2:N111">
    <cfRule type="expression" priority="4" dxfId="2" stopIfTrue="1">
      <formula>AND($N2&lt;0,$N2&lt;&gt;"")</formula>
    </cfRule>
    <cfRule type="expression" priority="5" dxfId="0" stopIfTrue="1">
      <formula>AND($N2&gt;0,$N2&lt;&gt;"")</formula>
    </cfRule>
  </conditionalFormatting>
  <conditionalFormatting sqref="O2:O111">
    <cfRule type="expression" priority="6" dxfId="2" stopIfTrue="1">
      <formula>AND($O2&lt;0.9,$O2&lt;&gt;"")</formula>
    </cfRule>
  </conditionalFormatting>
  <dataValidations count="7">
    <dataValidation sqref="D2:D111" showErrorMessage="1" showInputMessage="1" allowBlank="1" type="list">
      <formula1>'Équipe'!$A$2:$A$101</formula1>
    </dataValidation>
    <dataValidation sqref="G2:G111" showErrorMessage="1" showInputMessage="1" allowBlank="1" type="list">
      <formula1>"Bureau,Télétravail,Déplacement,Formation,Congé"</formula1>
    </dataValidation>
    <dataValidation sqref="H2:H111" showErrorMessage="1" showInputMessage="1" allowBlank="1" type="time" operator="between">
      <formula1>0</formula1>
      <formula2>1</formula2>
    </dataValidation>
    <dataValidation sqref="I2:I111" showErrorMessage="1" showInputMessage="1" allowBlank="1" type="time" operator="between">
      <formula1>0</formula1>
      <formula2>1</formula2>
    </dataValidation>
    <dataValidation sqref="J2:J111" showErrorMessage="1" showInputMessage="1" allowBlank="1" type="decimal" operator="between">
      <formula1>0</formula1>
      <formula2>8</formula2>
    </dataValidation>
    <dataValidation sqref="L2:L111" showErrorMessage="1" showInputMessage="1" allowBlank="1" type="list">
      <formula1>"Confirmé,À confirmer,Annulé"</formula1>
    </dataValidation>
    <dataValidation sqref="M2:M111" showErrorMessage="1" showInputMessage="1" allowBlank="1" type="decimal" operator="between">
      <formula1>0</formula1>
      <formula2>24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2946A"/>
    <outlinePr summaryBelow="1" summaryRight="1"/>
    <pageSetUpPr/>
  </sheetPr>
  <dimension ref="A1:E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8" customWidth="1" min="3" max="3"/>
    <col width="19" customWidth="1" min="4" max="4"/>
    <col width="18" customWidth="1" min="5" max="5"/>
  </cols>
  <sheetData>
    <row r="1" ht="28" customHeight="1">
      <c r="A1" s="1" t="inlineStr">
        <is>
          <t>Collaborateur</t>
        </is>
      </c>
      <c r="B1" s="1" t="inlineStr">
        <is>
          <t>Matricule</t>
        </is>
      </c>
      <c r="C1" s="1" t="inlineStr">
        <is>
          <t>Fonction</t>
        </is>
      </c>
      <c r="D1" s="1" t="inlineStr">
        <is>
          <t>Site principal</t>
        </is>
      </c>
      <c r="E1" s="1" t="inlineStr">
        <is>
          <t>Taux horaire (€)</t>
        </is>
      </c>
    </row>
    <row r="2">
      <c r="A2" s="2" t="inlineStr">
        <is>
          <t>Camille Martin</t>
        </is>
      </c>
      <c r="B2" s="2" t="inlineStr">
        <is>
          <t>MAT-2026-001</t>
        </is>
      </c>
      <c r="C2" s="2" t="inlineStr">
        <is>
          <t>Cheffe de projet</t>
        </is>
      </c>
      <c r="D2" s="2" t="inlineStr">
        <is>
          <t>Paris</t>
        </is>
      </c>
      <c r="E2" s="15" t="n">
        <v>42</v>
      </c>
    </row>
    <row r="3">
      <c r="A3" s="2" t="inlineStr">
        <is>
          <t>Julien Bernard</t>
        </is>
      </c>
      <c r="B3" s="2" t="inlineStr">
        <is>
          <t>MAT-2026-002</t>
        </is>
      </c>
      <c r="C3" s="2" t="inlineStr">
        <is>
          <t>Chargé de clientèle</t>
        </is>
      </c>
      <c r="D3" s="2" t="inlineStr">
        <is>
          <t>Lyon</t>
        </is>
      </c>
      <c r="E3" s="15" t="n">
        <v>32</v>
      </c>
    </row>
    <row r="4">
      <c r="A4" s="2" t="inlineStr">
        <is>
          <t>Chloé Petit</t>
        </is>
      </c>
      <c r="B4" s="2" t="inlineStr">
        <is>
          <t>MAT-2026-003</t>
        </is>
      </c>
      <c r="C4" s="2" t="inlineStr">
        <is>
          <t>Assistante administrative</t>
        </is>
      </c>
      <c r="D4" s="2" t="inlineStr">
        <is>
          <t>Marseille</t>
        </is>
      </c>
      <c r="E4" s="15" t="n">
        <v>28</v>
      </c>
    </row>
    <row r="5">
      <c r="A5" s="2" t="inlineStr">
        <is>
          <t>Thomas Leroy</t>
        </is>
      </c>
      <c r="B5" s="2" t="inlineStr">
        <is>
          <t>MAT-2026-004</t>
        </is>
      </c>
      <c r="C5" s="2" t="inlineStr">
        <is>
          <t>Technicien</t>
        </is>
      </c>
      <c r="D5" s="2" t="inlineStr">
        <is>
          <t>Toulouse</t>
        </is>
      </c>
      <c r="E5" s="15" t="n">
        <v>30</v>
      </c>
    </row>
    <row r="6">
      <c r="A6" s="2" t="inlineStr">
        <is>
          <t>Léa Moreau</t>
        </is>
      </c>
      <c r="B6" s="2" t="inlineStr">
        <is>
          <t>MAT-2026-005</t>
        </is>
      </c>
      <c r="C6" s="2" t="inlineStr">
        <is>
          <t>Responsable RH</t>
        </is>
      </c>
      <c r="D6" s="2" t="inlineStr">
        <is>
          <t>Bordeaux</t>
        </is>
      </c>
      <c r="E6" s="15" t="n">
        <v>38</v>
      </c>
    </row>
    <row r="7">
      <c r="A7" s="2" t="inlineStr">
        <is>
          <t>Nicolas Garcia</t>
        </is>
      </c>
      <c r="B7" s="2" t="inlineStr">
        <is>
          <t>MAT-2026-006</t>
        </is>
      </c>
      <c r="C7" s="2" t="inlineStr">
        <is>
          <t>Commercial</t>
        </is>
      </c>
      <c r="D7" s="2" t="inlineStr">
        <is>
          <t>Lille</t>
        </is>
      </c>
      <c r="E7" s="15" t="n">
        <v>35</v>
      </c>
    </row>
    <row r="8">
      <c r="A8" s="2" t="inlineStr">
        <is>
          <t>Manon Roux</t>
        </is>
      </c>
      <c r="B8" s="2" t="inlineStr">
        <is>
          <t>MAT-2026-007</t>
        </is>
      </c>
      <c r="C8" s="2" t="inlineStr">
        <is>
          <t>Cheffe de projet</t>
        </is>
      </c>
      <c r="D8" s="2" t="inlineStr">
        <is>
          <t>Nantes</t>
        </is>
      </c>
      <c r="E8" s="15" t="n">
        <v>40</v>
      </c>
    </row>
    <row r="9">
      <c r="A9" s="2" t="inlineStr">
        <is>
          <t>Hugo Fournier</t>
        </is>
      </c>
      <c r="B9" s="2" t="inlineStr">
        <is>
          <t>MAT-2026-008</t>
        </is>
      </c>
      <c r="C9" s="2" t="inlineStr">
        <is>
          <t>Technicien</t>
        </is>
      </c>
      <c r="D9" s="2" t="inlineStr">
        <is>
          <t>Strasbourg</t>
        </is>
      </c>
      <c r="E9" s="15" t="n">
        <v>29</v>
      </c>
    </row>
    <row r="10">
      <c r="A10" s="2" t="inlineStr">
        <is>
          <t>Émilie Lambert</t>
        </is>
      </c>
      <c r="B10" s="2" t="inlineStr">
        <is>
          <t>MAT-2026-009</t>
        </is>
      </c>
      <c r="C10" s="2" t="inlineStr">
        <is>
          <t>Assistante administrative</t>
        </is>
      </c>
      <c r="D10" s="2" t="inlineStr">
        <is>
          <t>Rennes</t>
        </is>
      </c>
      <c r="E10" s="15" t="n">
        <v>27</v>
      </c>
    </row>
    <row r="11">
      <c r="A11" s="2" t="inlineStr">
        <is>
          <t>Lucas Mercier</t>
        </is>
      </c>
      <c r="B11" s="2" t="inlineStr">
        <is>
          <t>MAT-2026-010</t>
        </is>
      </c>
      <c r="C11" s="2" t="inlineStr">
        <is>
          <t>Commercial</t>
        </is>
      </c>
      <c r="D11" s="2" t="inlineStr">
        <is>
          <t>Paris</t>
        </is>
      </c>
      <c r="E11" s="15" t="n">
        <v>34</v>
      </c>
    </row>
    <row r="12">
      <c r="A12" s="2" t="n"/>
      <c r="B12" s="2" t="n"/>
      <c r="C12" s="2" t="n"/>
      <c r="D12" s="2" t="n"/>
      <c r="E12" s="15" t="n"/>
    </row>
    <row r="13">
      <c r="A13" s="2" t="n"/>
      <c r="B13" s="2" t="n"/>
      <c r="C13" s="2" t="n"/>
      <c r="D13" s="2" t="n"/>
      <c r="E13" s="15" t="n"/>
    </row>
    <row r="14">
      <c r="A14" s="2" t="n"/>
      <c r="B14" s="2" t="n"/>
      <c r="C14" s="2" t="n"/>
      <c r="D14" s="2" t="n"/>
      <c r="E14" s="15" t="n"/>
    </row>
    <row r="15">
      <c r="A15" s="2" t="n"/>
      <c r="B15" s="2" t="n"/>
      <c r="C15" s="2" t="n"/>
      <c r="D15" s="2" t="n"/>
      <c r="E15" s="15" t="n"/>
    </row>
    <row r="16">
      <c r="A16" s="2" t="n"/>
      <c r="B16" s="2" t="n"/>
      <c r="C16" s="2" t="n"/>
      <c r="D16" s="2" t="n"/>
      <c r="E16" s="15" t="n"/>
    </row>
    <row r="17">
      <c r="A17" s="2" t="n"/>
      <c r="B17" s="2" t="n"/>
      <c r="C17" s="2" t="n"/>
      <c r="D17" s="2" t="n"/>
      <c r="E17" s="15" t="n"/>
    </row>
    <row r="18">
      <c r="A18" s="2" t="n"/>
      <c r="B18" s="2" t="n"/>
      <c r="C18" s="2" t="n"/>
      <c r="D18" s="2" t="n"/>
      <c r="E18" s="15" t="n"/>
    </row>
    <row r="19">
      <c r="A19" s="2" t="n"/>
      <c r="B19" s="2" t="n"/>
      <c r="C19" s="2" t="n"/>
      <c r="D19" s="2" t="n"/>
      <c r="E19" s="15" t="n"/>
    </row>
    <row r="20">
      <c r="A20" s="2" t="n"/>
      <c r="B20" s="2" t="n"/>
      <c r="C20" s="2" t="n"/>
      <c r="D20" s="2" t="n"/>
      <c r="E20" s="15" t="n"/>
    </row>
    <row r="21">
      <c r="A21" s="2" t="n"/>
      <c r="B21" s="2" t="n"/>
      <c r="C21" s="2" t="n"/>
      <c r="D21" s="2" t="n"/>
      <c r="E21" s="15" t="n"/>
    </row>
    <row r="22">
      <c r="A22" s="2" t="n"/>
      <c r="B22" s="2" t="n"/>
      <c r="C22" s="2" t="n"/>
      <c r="D22" s="2" t="n"/>
      <c r="E22" s="15" t="n"/>
    </row>
    <row r="23">
      <c r="A23" s="2" t="n"/>
      <c r="B23" s="2" t="n"/>
      <c r="C23" s="2" t="n"/>
      <c r="D23" s="2" t="n"/>
      <c r="E23" s="15" t="n"/>
    </row>
    <row r="24">
      <c r="A24" s="2" t="n"/>
      <c r="B24" s="2" t="n"/>
      <c r="C24" s="2" t="n"/>
      <c r="D24" s="2" t="n"/>
      <c r="E24" s="15" t="n"/>
    </row>
    <row r="25">
      <c r="A25" s="2" t="n"/>
      <c r="B25" s="2" t="n"/>
      <c r="C25" s="2" t="n"/>
      <c r="D25" s="2" t="n"/>
      <c r="E25" s="15" t="n"/>
    </row>
    <row r="26">
      <c r="A26" s="2" t="n"/>
      <c r="B26" s="2" t="n"/>
      <c r="C26" s="2" t="n"/>
      <c r="D26" s="2" t="n"/>
      <c r="E26" s="15" t="n"/>
    </row>
    <row r="27">
      <c r="A27" s="2" t="n"/>
      <c r="B27" s="2" t="n"/>
      <c r="C27" s="2" t="n"/>
      <c r="D27" s="2" t="n"/>
      <c r="E27" s="15" t="n"/>
    </row>
    <row r="28">
      <c r="A28" s="2" t="n"/>
      <c r="B28" s="2" t="n"/>
      <c r="C28" s="2" t="n"/>
      <c r="D28" s="2" t="n"/>
      <c r="E28" s="15" t="n"/>
    </row>
    <row r="29">
      <c r="A29" s="2" t="n"/>
      <c r="B29" s="2" t="n"/>
      <c r="C29" s="2" t="n"/>
      <c r="D29" s="2" t="n"/>
      <c r="E29" s="15" t="n"/>
    </row>
    <row r="30">
      <c r="A30" s="2" t="n"/>
      <c r="B30" s="2" t="n"/>
      <c r="C30" s="2" t="n"/>
      <c r="D30" s="2" t="n"/>
      <c r="E30" s="15" t="n"/>
    </row>
    <row r="31">
      <c r="A31" s="2" t="n"/>
      <c r="B31" s="2" t="n"/>
      <c r="C31" s="2" t="n"/>
      <c r="D31" s="2" t="n"/>
      <c r="E31" s="15" t="n"/>
    </row>
    <row r="32">
      <c r="A32" s="2" t="n"/>
      <c r="B32" s="2" t="n"/>
      <c r="C32" s="2" t="n"/>
      <c r="D32" s="2" t="n"/>
      <c r="E32" s="15" t="n"/>
    </row>
    <row r="33">
      <c r="A33" s="2" t="n"/>
      <c r="B33" s="2" t="n"/>
      <c r="C33" s="2" t="n"/>
      <c r="D33" s="2" t="n"/>
      <c r="E33" s="15" t="n"/>
    </row>
    <row r="34">
      <c r="A34" s="2" t="n"/>
      <c r="B34" s="2" t="n"/>
      <c r="C34" s="2" t="n"/>
      <c r="D34" s="2" t="n"/>
      <c r="E34" s="15" t="n"/>
    </row>
    <row r="35">
      <c r="A35" s="2" t="n"/>
      <c r="B35" s="2" t="n"/>
      <c r="C35" s="2" t="n"/>
      <c r="D35" s="2" t="n"/>
      <c r="E35" s="15" t="n"/>
    </row>
    <row r="36">
      <c r="A36" s="2" t="n"/>
      <c r="B36" s="2" t="n"/>
      <c r="C36" s="2" t="n"/>
      <c r="D36" s="2" t="n"/>
      <c r="E36" s="15" t="n"/>
    </row>
    <row r="37">
      <c r="A37" s="2" t="n"/>
      <c r="B37" s="2" t="n"/>
      <c r="C37" s="2" t="n"/>
      <c r="D37" s="2" t="n"/>
      <c r="E37" s="15" t="n"/>
    </row>
    <row r="38">
      <c r="A38" s="2" t="n"/>
      <c r="B38" s="2" t="n"/>
      <c r="C38" s="2" t="n"/>
      <c r="D38" s="2" t="n"/>
      <c r="E38" s="15" t="n"/>
    </row>
    <row r="39">
      <c r="A39" s="2" t="n"/>
      <c r="B39" s="2" t="n"/>
      <c r="C39" s="2" t="n"/>
      <c r="D39" s="2" t="n"/>
      <c r="E39" s="15" t="n"/>
    </row>
    <row r="40">
      <c r="A40" s="2" t="n"/>
      <c r="B40" s="2" t="n"/>
      <c r="C40" s="2" t="n"/>
      <c r="D40" s="2" t="n"/>
      <c r="E40" s="15" t="n"/>
    </row>
    <row r="41">
      <c r="A41" s="2" t="n"/>
      <c r="B41" s="2" t="n"/>
      <c r="C41" s="2" t="n"/>
      <c r="D41" s="2" t="n"/>
      <c r="E41" s="15" t="n"/>
    </row>
    <row r="42">
      <c r="A42" s="2" t="n"/>
      <c r="B42" s="2" t="n"/>
      <c r="C42" s="2" t="n"/>
      <c r="D42" s="2" t="n"/>
      <c r="E42" s="15" t="n"/>
    </row>
    <row r="43">
      <c r="A43" s="2" t="n"/>
      <c r="B43" s="2" t="n"/>
      <c r="C43" s="2" t="n"/>
      <c r="D43" s="2" t="n"/>
      <c r="E43" s="15" t="n"/>
    </row>
    <row r="44">
      <c r="A44" s="2" t="n"/>
      <c r="B44" s="2" t="n"/>
      <c r="C44" s="2" t="n"/>
      <c r="D44" s="2" t="n"/>
      <c r="E44" s="15" t="n"/>
    </row>
    <row r="45">
      <c r="A45" s="2" t="n"/>
      <c r="B45" s="2" t="n"/>
      <c r="C45" s="2" t="n"/>
      <c r="D45" s="2" t="n"/>
      <c r="E45" s="15" t="n"/>
    </row>
    <row r="46">
      <c r="A46" s="2" t="n"/>
      <c r="B46" s="2" t="n"/>
      <c r="C46" s="2" t="n"/>
      <c r="D46" s="2" t="n"/>
      <c r="E46" s="15" t="n"/>
    </row>
    <row r="47">
      <c r="A47" s="2" t="n"/>
      <c r="B47" s="2" t="n"/>
      <c r="C47" s="2" t="n"/>
      <c r="D47" s="2" t="n"/>
      <c r="E47" s="15" t="n"/>
    </row>
    <row r="48">
      <c r="A48" s="2" t="n"/>
      <c r="B48" s="2" t="n"/>
      <c r="C48" s="2" t="n"/>
      <c r="D48" s="2" t="n"/>
      <c r="E48" s="15" t="n"/>
    </row>
    <row r="49">
      <c r="A49" s="2" t="n"/>
      <c r="B49" s="2" t="n"/>
      <c r="C49" s="2" t="n"/>
      <c r="D49" s="2" t="n"/>
      <c r="E49" s="15" t="n"/>
    </row>
    <row r="50">
      <c r="A50" s="2" t="n"/>
      <c r="B50" s="2" t="n"/>
      <c r="C50" s="2" t="n"/>
      <c r="D50" s="2" t="n"/>
      <c r="E50" s="15" t="n"/>
    </row>
    <row r="51">
      <c r="A51" s="2" t="n"/>
      <c r="B51" s="2" t="n"/>
      <c r="C51" s="2" t="n"/>
      <c r="D51" s="2" t="n"/>
      <c r="E51" s="15" t="n"/>
    </row>
    <row r="52">
      <c r="A52" s="2" t="n"/>
      <c r="B52" s="2" t="n"/>
      <c r="C52" s="2" t="n"/>
      <c r="D52" s="2" t="n"/>
      <c r="E52" s="15" t="n"/>
    </row>
    <row r="53">
      <c r="A53" s="2" t="n"/>
      <c r="B53" s="2" t="n"/>
      <c r="C53" s="2" t="n"/>
      <c r="D53" s="2" t="n"/>
      <c r="E53" s="15" t="n"/>
    </row>
    <row r="54">
      <c r="A54" s="2" t="n"/>
      <c r="B54" s="2" t="n"/>
      <c r="C54" s="2" t="n"/>
      <c r="D54" s="2" t="n"/>
      <c r="E54" s="15" t="n"/>
    </row>
    <row r="55">
      <c r="A55" s="2" t="n"/>
      <c r="B55" s="2" t="n"/>
      <c r="C55" s="2" t="n"/>
      <c r="D55" s="2" t="n"/>
      <c r="E55" s="15" t="n"/>
    </row>
    <row r="56">
      <c r="A56" s="2" t="n"/>
      <c r="B56" s="2" t="n"/>
      <c r="C56" s="2" t="n"/>
      <c r="D56" s="2" t="n"/>
      <c r="E56" s="15" t="n"/>
    </row>
    <row r="57">
      <c r="A57" s="2" t="n"/>
      <c r="B57" s="2" t="n"/>
      <c r="C57" s="2" t="n"/>
      <c r="D57" s="2" t="n"/>
      <c r="E57" s="15" t="n"/>
    </row>
    <row r="58">
      <c r="A58" s="2" t="n"/>
      <c r="B58" s="2" t="n"/>
      <c r="C58" s="2" t="n"/>
      <c r="D58" s="2" t="n"/>
      <c r="E58" s="15" t="n"/>
    </row>
    <row r="59">
      <c r="A59" s="2" t="n"/>
      <c r="B59" s="2" t="n"/>
      <c r="C59" s="2" t="n"/>
      <c r="D59" s="2" t="n"/>
      <c r="E59" s="15" t="n"/>
    </row>
    <row r="60">
      <c r="A60" s="2" t="n"/>
      <c r="B60" s="2" t="n"/>
      <c r="C60" s="2" t="n"/>
      <c r="D60" s="2" t="n"/>
      <c r="E60" s="15" t="n"/>
    </row>
    <row r="61">
      <c r="A61" s="2" t="n"/>
      <c r="B61" s="2" t="n"/>
      <c r="C61" s="2" t="n"/>
      <c r="D61" s="2" t="n"/>
      <c r="E61" s="15" t="n"/>
    </row>
    <row r="62">
      <c r="A62" s="2" t="n"/>
      <c r="B62" s="2" t="n"/>
      <c r="C62" s="2" t="n"/>
      <c r="D62" s="2" t="n"/>
      <c r="E62" s="15" t="n"/>
    </row>
    <row r="63">
      <c r="A63" s="2" t="n"/>
      <c r="B63" s="2" t="n"/>
      <c r="C63" s="2" t="n"/>
      <c r="D63" s="2" t="n"/>
      <c r="E63" s="15" t="n"/>
    </row>
    <row r="64">
      <c r="A64" s="2" t="n"/>
      <c r="B64" s="2" t="n"/>
      <c r="C64" s="2" t="n"/>
      <c r="D64" s="2" t="n"/>
      <c r="E64" s="15" t="n"/>
    </row>
    <row r="65">
      <c r="A65" s="2" t="n"/>
      <c r="B65" s="2" t="n"/>
      <c r="C65" s="2" t="n"/>
      <c r="D65" s="2" t="n"/>
      <c r="E65" s="15" t="n"/>
    </row>
    <row r="66">
      <c r="A66" s="2" t="n"/>
      <c r="B66" s="2" t="n"/>
      <c r="C66" s="2" t="n"/>
      <c r="D66" s="2" t="n"/>
      <c r="E66" s="15" t="n"/>
    </row>
    <row r="67">
      <c r="A67" s="2" t="n"/>
      <c r="B67" s="2" t="n"/>
      <c r="C67" s="2" t="n"/>
      <c r="D67" s="2" t="n"/>
      <c r="E67" s="15" t="n"/>
    </row>
    <row r="68">
      <c r="A68" s="2" t="n"/>
      <c r="B68" s="2" t="n"/>
      <c r="C68" s="2" t="n"/>
      <c r="D68" s="2" t="n"/>
      <c r="E68" s="15" t="n"/>
    </row>
    <row r="69">
      <c r="A69" s="2" t="n"/>
      <c r="B69" s="2" t="n"/>
      <c r="C69" s="2" t="n"/>
      <c r="D69" s="2" t="n"/>
      <c r="E69" s="15" t="n"/>
    </row>
    <row r="70">
      <c r="A70" s="2" t="n"/>
      <c r="B70" s="2" t="n"/>
      <c r="C70" s="2" t="n"/>
      <c r="D70" s="2" t="n"/>
      <c r="E70" s="15" t="n"/>
    </row>
    <row r="71">
      <c r="A71" s="2" t="n"/>
      <c r="B71" s="2" t="n"/>
      <c r="C71" s="2" t="n"/>
      <c r="D71" s="2" t="n"/>
      <c r="E71" s="15" t="n"/>
    </row>
    <row r="72">
      <c r="A72" s="2" t="n"/>
      <c r="B72" s="2" t="n"/>
      <c r="C72" s="2" t="n"/>
      <c r="D72" s="2" t="n"/>
      <c r="E72" s="15" t="n"/>
    </row>
    <row r="73">
      <c r="A73" s="2" t="n"/>
      <c r="B73" s="2" t="n"/>
      <c r="C73" s="2" t="n"/>
      <c r="D73" s="2" t="n"/>
      <c r="E73" s="15" t="n"/>
    </row>
    <row r="74">
      <c r="A74" s="2" t="n"/>
      <c r="B74" s="2" t="n"/>
      <c r="C74" s="2" t="n"/>
      <c r="D74" s="2" t="n"/>
      <c r="E74" s="15" t="n"/>
    </row>
    <row r="75">
      <c r="A75" s="2" t="n"/>
      <c r="B75" s="2" t="n"/>
      <c r="C75" s="2" t="n"/>
      <c r="D75" s="2" t="n"/>
      <c r="E75" s="15" t="n"/>
    </row>
    <row r="76">
      <c r="A76" s="2" t="n"/>
      <c r="B76" s="2" t="n"/>
      <c r="C76" s="2" t="n"/>
      <c r="D76" s="2" t="n"/>
      <c r="E76" s="15" t="n"/>
    </row>
    <row r="77">
      <c r="A77" s="2" t="n"/>
      <c r="B77" s="2" t="n"/>
      <c r="C77" s="2" t="n"/>
      <c r="D77" s="2" t="n"/>
      <c r="E77" s="15" t="n"/>
    </row>
    <row r="78">
      <c r="A78" s="2" t="n"/>
      <c r="B78" s="2" t="n"/>
      <c r="C78" s="2" t="n"/>
      <c r="D78" s="2" t="n"/>
      <c r="E78" s="15" t="n"/>
    </row>
    <row r="79">
      <c r="A79" s="2" t="n"/>
      <c r="B79" s="2" t="n"/>
      <c r="C79" s="2" t="n"/>
      <c r="D79" s="2" t="n"/>
      <c r="E79" s="15" t="n"/>
    </row>
    <row r="80">
      <c r="A80" s="2" t="n"/>
      <c r="B80" s="2" t="n"/>
      <c r="C80" s="2" t="n"/>
      <c r="D80" s="2" t="n"/>
      <c r="E80" s="15" t="n"/>
    </row>
    <row r="81">
      <c r="A81" s="2" t="n"/>
      <c r="B81" s="2" t="n"/>
      <c r="C81" s="2" t="n"/>
      <c r="D81" s="2" t="n"/>
      <c r="E81" s="15" t="n"/>
    </row>
    <row r="82">
      <c r="A82" s="2" t="n"/>
      <c r="B82" s="2" t="n"/>
      <c r="C82" s="2" t="n"/>
      <c r="D82" s="2" t="n"/>
      <c r="E82" s="15" t="n"/>
    </row>
    <row r="83">
      <c r="A83" s="2" t="n"/>
      <c r="B83" s="2" t="n"/>
      <c r="C83" s="2" t="n"/>
      <c r="D83" s="2" t="n"/>
      <c r="E83" s="15" t="n"/>
    </row>
    <row r="84">
      <c r="A84" s="2" t="n"/>
      <c r="B84" s="2" t="n"/>
      <c r="C84" s="2" t="n"/>
      <c r="D84" s="2" t="n"/>
      <c r="E84" s="15" t="n"/>
    </row>
    <row r="85">
      <c r="A85" s="2" t="n"/>
      <c r="B85" s="2" t="n"/>
      <c r="C85" s="2" t="n"/>
      <c r="D85" s="2" t="n"/>
      <c r="E85" s="15" t="n"/>
    </row>
    <row r="86">
      <c r="A86" s="2" t="n"/>
      <c r="B86" s="2" t="n"/>
      <c r="C86" s="2" t="n"/>
      <c r="D86" s="2" t="n"/>
      <c r="E86" s="15" t="n"/>
    </row>
    <row r="87">
      <c r="A87" s="2" t="n"/>
      <c r="B87" s="2" t="n"/>
      <c r="C87" s="2" t="n"/>
      <c r="D87" s="2" t="n"/>
      <c r="E87" s="15" t="n"/>
    </row>
    <row r="88">
      <c r="A88" s="2" t="n"/>
      <c r="B88" s="2" t="n"/>
      <c r="C88" s="2" t="n"/>
      <c r="D88" s="2" t="n"/>
      <c r="E88" s="15" t="n"/>
    </row>
    <row r="89">
      <c r="A89" s="2" t="n"/>
      <c r="B89" s="2" t="n"/>
      <c r="C89" s="2" t="n"/>
      <c r="D89" s="2" t="n"/>
      <c r="E89" s="15" t="n"/>
    </row>
    <row r="90">
      <c r="A90" s="2" t="n"/>
      <c r="B90" s="2" t="n"/>
      <c r="C90" s="2" t="n"/>
      <c r="D90" s="2" t="n"/>
      <c r="E90" s="15" t="n"/>
    </row>
    <row r="91">
      <c r="A91" s="2" t="n"/>
      <c r="B91" s="2" t="n"/>
      <c r="C91" s="2" t="n"/>
      <c r="D91" s="2" t="n"/>
      <c r="E91" s="15" t="n"/>
    </row>
    <row r="92">
      <c r="A92" s="2" t="n"/>
      <c r="B92" s="2" t="n"/>
      <c r="C92" s="2" t="n"/>
      <c r="D92" s="2" t="n"/>
      <c r="E92" s="15" t="n"/>
    </row>
    <row r="93">
      <c r="A93" s="2" t="n"/>
      <c r="B93" s="2" t="n"/>
      <c r="C93" s="2" t="n"/>
      <c r="D93" s="2" t="n"/>
      <c r="E93" s="15" t="n"/>
    </row>
    <row r="94">
      <c r="A94" s="2" t="n"/>
      <c r="B94" s="2" t="n"/>
      <c r="C94" s="2" t="n"/>
      <c r="D94" s="2" t="n"/>
      <c r="E94" s="15" t="n"/>
    </row>
    <row r="95">
      <c r="A95" s="2" t="n"/>
      <c r="B95" s="2" t="n"/>
      <c r="C95" s="2" t="n"/>
      <c r="D95" s="2" t="n"/>
      <c r="E95" s="15" t="n"/>
    </row>
    <row r="96">
      <c r="A96" s="2" t="n"/>
      <c r="B96" s="2" t="n"/>
      <c r="C96" s="2" t="n"/>
      <c r="D96" s="2" t="n"/>
      <c r="E96" s="15" t="n"/>
    </row>
    <row r="97">
      <c r="A97" s="2" t="n"/>
      <c r="B97" s="2" t="n"/>
      <c r="C97" s="2" t="n"/>
      <c r="D97" s="2" t="n"/>
      <c r="E97" s="15" t="n"/>
    </row>
    <row r="98">
      <c r="A98" s="2" t="n"/>
      <c r="B98" s="2" t="n"/>
      <c r="C98" s="2" t="n"/>
      <c r="D98" s="2" t="n"/>
      <c r="E98" s="15" t="n"/>
    </row>
    <row r="99">
      <c r="A99" s="2" t="n"/>
      <c r="B99" s="2" t="n"/>
      <c r="C99" s="2" t="n"/>
      <c r="D99" s="2" t="n"/>
      <c r="E99" s="15" t="n"/>
    </row>
    <row r="100">
      <c r="A100" s="2" t="n"/>
      <c r="B100" s="2" t="n"/>
      <c r="C100" s="2" t="n"/>
      <c r="D100" s="2" t="n"/>
      <c r="E100" s="15" t="n"/>
    </row>
    <row r="101">
      <c r="A101" s="2" t="n"/>
      <c r="B101" s="2" t="n"/>
      <c r="C101" s="2" t="n"/>
      <c r="D101" s="2" t="n"/>
      <c r="E101" s="15" t="n"/>
    </row>
  </sheetData>
  <autoFilter ref="A1:E101"/>
  <dataValidations count="3">
    <dataValidation sqref="C2:C101" showErrorMessage="1" showInputMessage="1" allowBlank="1" type="list">
      <formula1>"Cheffe de projet,Chargé de clientèle,Assistante administrative,Technicien,Responsable RH,Commercial"</formula1>
    </dataValidation>
    <dataValidation sqref="D2:D101" showErrorMessage="1" showInputMessage="1" allowBlank="1" type="list">
      <formula1>"Paris,Lyon,Marseille,Toulouse,Bordeaux,Lille,Nantes,Strasbourg,Nice,Rennes"</formula1>
    </dataValidation>
    <dataValidation sqref="E2:E101" showErrorMessage="1" showInputMessage="1" allowBlank="1" type="decimal" operator="between">
      <formula1>0</formula1>
      <formula2>500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/>
  </sheetPr>
  <dimension ref="A1:J1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4" customWidth="1" min="4" max="4"/>
    <col width="18" customWidth="1" min="5" max="5"/>
    <col width="14" customWidth="1" min="6" max="6"/>
    <col width="4" customWidth="1" min="7" max="7"/>
    <col width="14" customWidth="1" min="8" max="8"/>
    <col width="17" customWidth="1" min="9" max="9"/>
    <col width="18" customWidth="1" min="10" max="10"/>
  </cols>
  <sheetData>
    <row r="1" ht="32" customHeight="1">
      <c r="A1" s="16" t="inlineStr">
        <is>
          <t>Synthèse du planning</t>
        </is>
      </c>
    </row>
    <row r="2">
      <c r="A2" s="17" t="inlineStr">
        <is>
          <t>Indicateurs consolidés sur l'ensemble des créneaux préparés.</t>
        </is>
      </c>
    </row>
    <row r="3">
      <c r="A3" s="18" t="inlineStr">
        <is>
          <t>Indicateurs clés</t>
        </is>
      </c>
      <c r="B3" s="18" t="inlineStr">
        <is>
          <t>Valeur</t>
        </is>
      </c>
    </row>
    <row r="4">
      <c r="A4" s="19" t="inlineStr">
        <is>
          <t>Nombre total de créneaux</t>
        </is>
      </c>
      <c r="B4" s="20">
        <f>COUNTA('Planning'!$A$2:$A$111)</f>
        <v/>
      </c>
    </row>
    <row r="5">
      <c r="A5" s="19" t="inlineStr">
        <is>
          <t>Créneaux confirmés</t>
        </is>
      </c>
      <c r="B5" s="20">
        <f>COUNTIF('Planning'!$L$2:$L$111,"Confirmé")</f>
        <v/>
      </c>
    </row>
    <row r="6">
      <c r="A6" s="19" t="inlineStr">
        <is>
          <t>Créneaux à confirmer</t>
        </is>
      </c>
      <c r="B6" s="20">
        <f>COUNTIF('Planning'!$L$2:$L$111,"À confirmer")</f>
        <v/>
      </c>
    </row>
    <row r="7">
      <c r="A7" s="19" t="inlineStr">
        <is>
          <t>Heures prévues totales</t>
        </is>
      </c>
      <c r="B7" s="13">
        <f>SUM('Planning'!$K$2:$K$111)</f>
        <v/>
      </c>
    </row>
    <row r="8">
      <c r="A8" s="19" t="inlineStr">
        <is>
          <t>Heures réalisées totales</t>
        </is>
      </c>
      <c r="B8" s="13">
        <f>SUM('Planning'!$M$2:$M$111)</f>
        <v/>
      </c>
    </row>
    <row r="9">
      <c r="A9" s="19" t="inlineStr">
        <is>
          <t>Taux moyen de réalisation</t>
        </is>
      </c>
      <c r="B9" s="14">
        <f>IFERROR(AVERAGE('Planning'!$O$2:$O$111),0)</f>
        <v/>
      </c>
    </row>
    <row r="10">
      <c r="A10" s="19" t="inlineStr">
        <is>
          <t>Écart total d'heures</t>
        </is>
      </c>
      <c r="B10" s="13">
        <f>SUM('Planning'!$N$2:$N$111)</f>
        <v/>
      </c>
    </row>
    <row r="12">
      <c r="A12" s="18" t="inlineStr">
        <is>
          <t>Charge par collaborateur</t>
        </is>
      </c>
      <c r="B12" s="18" t="inlineStr"/>
      <c r="C12" s="18" t="inlineStr"/>
      <c r="E12" s="18" t="inlineStr">
        <is>
          <t>Répartition des statuts</t>
        </is>
      </c>
      <c r="F12" s="18" t="inlineStr"/>
      <c r="H12" s="18" t="inlineStr">
        <is>
          <t>Suivi par date</t>
        </is>
      </c>
      <c r="I12" s="18" t="inlineStr"/>
      <c r="J12" s="18" t="inlineStr"/>
    </row>
    <row r="13">
      <c r="A13" s="1" t="inlineStr">
        <is>
          <t>Collaborateur</t>
        </is>
      </c>
      <c r="B13" s="1" t="inlineStr">
        <is>
          <t>Nombre de créneaux</t>
        </is>
      </c>
      <c r="C13" s="1" t="inlineStr">
        <is>
          <t>Heures prévues</t>
        </is>
      </c>
      <c r="E13" s="1" t="inlineStr">
        <is>
          <t>Statut</t>
        </is>
      </c>
      <c r="F13" s="1" t="inlineStr">
        <is>
          <t>Créneaux</t>
        </is>
      </c>
      <c r="H13" s="1" t="inlineStr">
        <is>
          <t>Date</t>
        </is>
      </c>
      <c r="I13" s="1" t="inlineStr">
        <is>
          <t>Heures prévues</t>
        </is>
      </c>
      <c r="J13" s="1" t="inlineStr">
        <is>
          <t>Heures réalisées</t>
        </is>
      </c>
    </row>
    <row r="14">
      <c r="A14" s="4">
        <f>IF('Équipe'!A2="","",'Équipe'!A2)</f>
        <v/>
      </c>
      <c r="B14" s="21">
        <f>IF(A14="","",COUNTIF('Planning'!$D$2:$D$111,A14))</f>
        <v/>
      </c>
      <c r="C14" s="7">
        <f>IF(A14="","",SUMIF('Planning'!$D$2:$D$111,A14,'Planning'!$K$2:$K$111))</f>
        <v/>
      </c>
      <c r="E14" s="4" t="inlineStr">
        <is>
          <t>Confirmé</t>
        </is>
      </c>
      <c r="F14" s="21">
        <f>COUNTIF('Planning'!$L$2:$L$111,E14)</f>
        <v/>
      </c>
      <c r="H14" s="22">
        <f>IF('Planning'!B2="","",'Planning'!B2)</f>
        <v/>
      </c>
      <c r="I14" s="7">
        <f>IF(H14="","",'Planning'!K2)</f>
        <v/>
      </c>
      <c r="J14" s="7">
        <f>IF(H14="","",'Planning'!M2)</f>
        <v/>
      </c>
    </row>
    <row r="15">
      <c r="A15" s="9">
        <f>IF('Équipe'!A3="","",'Équipe'!A3)</f>
        <v/>
      </c>
      <c r="B15" s="23">
        <f>IF(A15="","",COUNTIF('Planning'!$D$2:$D$111,A15))</f>
        <v/>
      </c>
      <c r="C15" s="10">
        <f>IF(A15="","",SUMIF('Planning'!$D$2:$D$111,A15,'Planning'!$K$2:$K$111))</f>
        <v/>
      </c>
      <c r="E15" s="9" t="inlineStr">
        <is>
          <t>À confirmer</t>
        </is>
      </c>
      <c r="F15" s="23">
        <f>COUNTIF('Planning'!$L$2:$L$111,E15)</f>
        <v/>
      </c>
      <c r="H15" s="24">
        <f>IF('Planning'!B3="","",'Planning'!B3)</f>
        <v/>
      </c>
      <c r="I15" s="10">
        <f>IF(H15="","",'Planning'!K3)</f>
        <v/>
      </c>
      <c r="J15" s="10">
        <f>IF(H15="","",'Planning'!M3)</f>
        <v/>
      </c>
    </row>
    <row r="16">
      <c r="A16" s="4">
        <f>IF('Équipe'!A4="","",'Équipe'!A4)</f>
        <v/>
      </c>
      <c r="B16" s="21">
        <f>IF(A16="","",COUNTIF('Planning'!$D$2:$D$111,A16))</f>
        <v/>
      </c>
      <c r="C16" s="7">
        <f>IF(A16="","",SUMIF('Planning'!$D$2:$D$111,A16,'Planning'!$K$2:$K$111))</f>
        <v/>
      </c>
      <c r="E16" s="4" t="inlineStr">
        <is>
          <t>Annulé</t>
        </is>
      </c>
      <c r="F16" s="21">
        <f>COUNTIF('Planning'!$L$2:$L$111,E16)</f>
        <v/>
      </c>
      <c r="H16" s="22">
        <f>IF('Planning'!B4="","",'Planning'!B4)</f>
        <v/>
      </c>
      <c r="I16" s="7">
        <f>IF(H16="","",'Planning'!K4)</f>
        <v/>
      </c>
      <c r="J16" s="7">
        <f>IF(H16="","",'Planning'!M4)</f>
        <v/>
      </c>
    </row>
    <row r="17">
      <c r="A17" s="9">
        <f>IF('Équipe'!A5="","",'Équipe'!A5)</f>
        <v/>
      </c>
      <c r="B17" s="23">
        <f>IF(A17="","",COUNTIF('Planning'!$D$2:$D$111,A17))</f>
        <v/>
      </c>
      <c r="C17" s="10">
        <f>IF(A17="","",SUMIF('Planning'!$D$2:$D$111,A17,'Planning'!$K$2:$K$111))</f>
        <v/>
      </c>
      <c r="H17" s="24">
        <f>IF('Planning'!B5="","",'Planning'!B5)</f>
        <v/>
      </c>
      <c r="I17" s="10">
        <f>IF(H17="","",'Planning'!K5)</f>
        <v/>
      </c>
      <c r="J17" s="10">
        <f>IF(H17="","",'Planning'!M5)</f>
        <v/>
      </c>
    </row>
    <row r="18">
      <c r="A18" s="4">
        <f>IF('Équipe'!A6="","",'Équipe'!A6)</f>
        <v/>
      </c>
      <c r="B18" s="21">
        <f>IF(A18="","",COUNTIF('Planning'!$D$2:$D$111,A18))</f>
        <v/>
      </c>
      <c r="C18" s="7">
        <f>IF(A18="","",SUMIF('Planning'!$D$2:$D$111,A18,'Planning'!$K$2:$K$111))</f>
        <v/>
      </c>
      <c r="H18" s="22">
        <f>IF('Planning'!B6="","",'Planning'!B6)</f>
        <v/>
      </c>
      <c r="I18" s="7">
        <f>IF(H18="","",'Planning'!K6)</f>
        <v/>
      </c>
      <c r="J18" s="7">
        <f>IF(H18="","",'Planning'!M6)</f>
        <v/>
      </c>
    </row>
    <row r="19">
      <c r="A19" s="9">
        <f>IF('Équipe'!A7="","",'Équipe'!A7)</f>
        <v/>
      </c>
      <c r="B19" s="23">
        <f>IF(A19="","",COUNTIF('Planning'!$D$2:$D$111,A19))</f>
        <v/>
      </c>
      <c r="C19" s="10">
        <f>IF(A19="","",SUMIF('Planning'!$D$2:$D$111,A19,'Planning'!$K$2:$K$111))</f>
        <v/>
      </c>
      <c r="H19" s="24">
        <f>IF('Planning'!B7="","",'Planning'!B7)</f>
        <v/>
      </c>
      <c r="I19" s="10">
        <f>IF(H19="","",'Planning'!K7)</f>
        <v/>
      </c>
      <c r="J19" s="10">
        <f>IF(H19="","",'Planning'!M7)</f>
        <v/>
      </c>
    </row>
    <row r="20">
      <c r="A20" s="4">
        <f>IF('Équipe'!A8="","",'Équipe'!A8)</f>
        <v/>
      </c>
      <c r="B20" s="21">
        <f>IF(A20="","",COUNTIF('Planning'!$D$2:$D$111,A20))</f>
        <v/>
      </c>
      <c r="C20" s="7">
        <f>IF(A20="","",SUMIF('Planning'!$D$2:$D$111,A20,'Planning'!$K$2:$K$111))</f>
        <v/>
      </c>
      <c r="H20" s="22">
        <f>IF('Planning'!B8="","",'Planning'!B8)</f>
        <v/>
      </c>
      <c r="I20" s="7">
        <f>IF(H20="","",'Planning'!K8)</f>
        <v/>
      </c>
      <c r="J20" s="7">
        <f>IF(H20="","",'Planning'!M8)</f>
        <v/>
      </c>
    </row>
    <row r="21">
      <c r="A21" s="9">
        <f>IF('Équipe'!A9="","",'Équipe'!A9)</f>
        <v/>
      </c>
      <c r="B21" s="23">
        <f>IF(A21="","",COUNTIF('Planning'!$D$2:$D$111,A21))</f>
        <v/>
      </c>
      <c r="C21" s="10">
        <f>IF(A21="","",SUMIF('Planning'!$D$2:$D$111,A21,'Planning'!$K$2:$K$111))</f>
        <v/>
      </c>
      <c r="H21" s="24">
        <f>IF('Planning'!B9="","",'Planning'!B9)</f>
        <v/>
      </c>
      <c r="I21" s="10">
        <f>IF(H21="","",'Planning'!K9)</f>
        <v/>
      </c>
      <c r="J21" s="10">
        <f>IF(H21="","",'Planning'!M9)</f>
        <v/>
      </c>
    </row>
    <row r="22">
      <c r="A22" s="4">
        <f>IF('Équipe'!A10="","",'Équipe'!A10)</f>
        <v/>
      </c>
      <c r="B22" s="21">
        <f>IF(A22="","",COUNTIF('Planning'!$D$2:$D$111,A22))</f>
        <v/>
      </c>
      <c r="C22" s="7">
        <f>IF(A22="","",SUMIF('Planning'!$D$2:$D$111,A22,'Planning'!$K$2:$K$111))</f>
        <v/>
      </c>
      <c r="H22" s="22">
        <f>IF('Planning'!B10="","",'Planning'!B10)</f>
        <v/>
      </c>
      <c r="I22" s="7">
        <f>IF(H22="","",'Planning'!K10)</f>
        <v/>
      </c>
      <c r="J22" s="7">
        <f>IF(H22="","",'Planning'!M10)</f>
        <v/>
      </c>
    </row>
    <row r="23">
      <c r="A23" s="9">
        <f>IF('Équipe'!A11="","",'Équipe'!A11)</f>
        <v/>
      </c>
      <c r="B23" s="23">
        <f>IF(A23="","",COUNTIF('Planning'!$D$2:$D$111,A23))</f>
        <v/>
      </c>
      <c r="C23" s="10">
        <f>IF(A23="","",SUMIF('Planning'!$D$2:$D$111,A23,'Planning'!$K$2:$K$111))</f>
        <v/>
      </c>
      <c r="H23" s="24">
        <f>IF('Planning'!B11="","",'Planning'!B11)</f>
        <v/>
      </c>
      <c r="I23" s="10">
        <f>IF(H23="","",'Planning'!K11)</f>
        <v/>
      </c>
      <c r="J23" s="10">
        <f>IF(H23="","",'Planning'!M11)</f>
        <v/>
      </c>
    </row>
    <row r="24">
      <c r="A24" s="4">
        <f>IF('Équipe'!A12="","",'Équipe'!A12)</f>
        <v/>
      </c>
      <c r="B24" s="21">
        <f>IF(A24="","",COUNTIF('Planning'!$D$2:$D$111,A24))</f>
        <v/>
      </c>
      <c r="C24" s="7">
        <f>IF(A24="","",SUMIF('Planning'!$D$2:$D$111,A24,'Planning'!$K$2:$K$111))</f>
        <v/>
      </c>
      <c r="H24" s="22">
        <f>IF('Planning'!B12="","",'Planning'!B12)</f>
        <v/>
      </c>
      <c r="I24" s="7">
        <f>IF(H24="","",'Planning'!K12)</f>
        <v/>
      </c>
      <c r="J24" s="7">
        <f>IF(H24="","",'Planning'!M12)</f>
        <v/>
      </c>
    </row>
    <row r="25">
      <c r="A25" s="9">
        <f>IF('Équipe'!A13="","",'Équipe'!A13)</f>
        <v/>
      </c>
      <c r="B25" s="23">
        <f>IF(A25="","",COUNTIF('Planning'!$D$2:$D$111,A25))</f>
        <v/>
      </c>
      <c r="C25" s="10">
        <f>IF(A25="","",SUMIF('Planning'!$D$2:$D$111,A25,'Planning'!$K$2:$K$111))</f>
        <v/>
      </c>
      <c r="H25" s="24">
        <f>IF('Planning'!B13="","",'Planning'!B13)</f>
        <v/>
      </c>
      <c r="I25" s="10">
        <f>IF(H25="","",'Planning'!K13)</f>
        <v/>
      </c>
      <c r="J25" s="10">
        <f>IF(H25="","",'Planning'!M13)</f>
        <v/>
      </c>
    </row>
    <row r="26">
      <c r="A26" s="4">
        <f>IF('Équipe'!A14="","",'Équipe'!A14)</f>
        <v/>
      </c>
      <c r="B26" s="21">
        <f>IF(A26="","",COUNTIF('Planning'!$D$2:$D$111,A26))</f>
        <v/>
      </c>
      <c r="C26" s="7">
        <f>IF(A26="","",SUMIF('Planning'!$D$2:$D$111,A26,'Planning'!$K$2:$K$111))</f>
        <v/>
      </c>
      <c r="H26" s="22">
        <f>IF('Planning'!B14="","",'Planning'!B14)</f>
        <v/>
      </c>
      <c r="I26" s="7">
        <f>IF(H26="","",'Planning'!K14)</f>
        <v/>
      </c>
      <c r="J26" s="7">
        <f>IF(H26="","",'Planning'!M14)</f>
        <v/>
      </c>
    </row>
    <row r="27">
      <c r="A27" s="9">
        <f>IF('Équipe'!A15="","",'Équipe'!A15)</f>
        <v/>
      </c>
      <c r="B27" s="23">
        <f>IF(A27="","",COUNTIF('Planning'!$D$2:$D$111,A27))</f>
        <v/>
      </c>
      <c r="C27" s="10">
        <f>IF(A27="","",SUMIF('Planning'!$D$2:$D$111,A27,'Planning'!$K$2:$K$111))</f>
        <v/>
      </c>
      <c r="H27" s="24">
        <f>IF('Planning'!B15="","",'Planning'!B15)</f>
        <v/>
      </c>
      <c r="I27" s="10">
        <f>IF(H27="","",'Planning'!K15)</f>
        <v/>
      </c>
      <c r="J27" s="10">
        <f>IF(H27="","",'Planning'!M15)</f>
        <v/>
      </c>
    </row>
    <row r="28">
      <c r="A28" s="4">
        <f>IF('Équipe'!A16="","",'Équipe'!A16)</f>
        <v/>
      </c>
      <c r="B28" s="21">
        <f>IF(A28="","",COUNTIF('Planning'!$D$2:$D$111,A28))</f>
        <v/>
      </c>
      <c r="C28" s="7">
        <f>IF(A28="","",SUMIF('Planning'!$D$2:$D$111,A28,'Planning'!$K$2:$K$111))</f>
        <v/>
      </c>
      <c r="H28" s="22">
        <f>IF('Planning'!B16="","",'Planning'!B16)</f>
        <v/>
      </c>
      <c r="I28" s="7">
        <f>IF(H28="","",'Planning'!K16)</f>
        <v/>
      </c>
      <c r="J28" s="7">
        <f>IF(H28="","",'Planning'!M16)</f>
        <v/>
      </c>
    </row>
    <row r="29">
      <c r="A29" s="9">
        <f>IF('Équipe'!A17="","",'Équipe'!A17)</f>
        <v/>
      </c>
      <c r="B29" s="23">
        <f>IF(A29="","",COUNTIF('Planning'!$D$2:$D$111,A29))</f>
        <v/>
      </c>
      <c r="C29" s="10">
        <f>IF(A29="","",SUMIF('Planning'!$D$2:$D$111,A29,'Planning'!$K$2:$K$111))</f>
        <v/>
      </c>
      <c r="H29" s="24">
        <f>IF('Planning'!B17="","",'Planning'!B17)</f>
        <v/>
      </c>
      <c r="I29" s="10">
        <f>IF(H29="","",'Planning'!K17)</f>
        <v/>
      </c>
      <c r="J29" s="10">
        <f>IF(H29="","",'Planning'!M17)</f>
        <v/>
      </c>
    </row>
    <row r="30">
      <c r="A30" s="4">
        <f>IF('Équipe'!A18="","",'Équipe'!A18)</f>
        <v/>
      </c>
      <c r="B30" s="21">
        <f>IF(A30="","",COUNTIF('Planning'!$D$2:$D$111,A30))</f>
        <v/>
      </c>
      <c r="C30" s="7">
        <f>IF(A30="","",SUMIF('Planning'!$D$2:$D$111,A30,'Planning'!$K$2:$K$111))</f>
        <v/>
      </c>
      <c r="H30" s="22">
        <f>IF('Planning'!B18="","",'Planning'!B18)</f>
        <v/>
      </c>
      <c r="I30" s="7">
        <f>IF(H30="","",'Planning'!K18)</f>
        <v/>
      </c>
      <c r="J30" s="7">
        <f>IF(H30="","",'Planning'!M18)</f>
        <v/>
      </c>
    </row>
    <row r="31">
      <c r="A31" s="9">
        <f>IF('Équipe'!A19="","",'Équipe'!A19)</f>
        <v/>
      </c>
      <c r="B31" s="23">
        <f>IF(A31="","",COUNTIF('Planning'!$D$2:$D$111,A31))</f>
        <v/>
      </c>
      <c r="C31" s="10">
        <f>IF(A31="","",SUMIF('Planning'!$D$2:$D$111,A31,'Planning'!$K$2:$K$111))</f>
        <v/>
      </c>
      <c r="H31" s="24">
        <f>IF('Planning'!B19="","",'Planning'!B19)</f>
        <v/>
      </c>
      <c r="I31" s="10">
        <f>IF(H31="","",'Planning'!K19)</f>
        <v/>
      </c>
      <c r="J31" s="10">
        <f>IF(H31="","",'Planning'!M19)</f>
        <v/>
      </c>
    </row>
    <row r="32">
      <c r="A32" s="4">
        <f>IF('Équipe'!A20="","",'Équipe'!A20)</f>
        <v/>
      </c>
      <c r="B32" s="21">
        <f>IF(A32="","",COUNTIF('Planning'!$D$2:$D$111,A32))</f>
        <v/>
      </c>
      <c r="C32" s="7">
        <f>IF(A32="","",SUMIF('Planning'!$D$2:$D$111,A32,'Planning'!$K$2:$K$111))</f>
        <v/>
      </c>
      <c r="H32" s="22">
        <f>IF('Planning'!B20="","",'Planning'!B20)</f>
        <v/>
      </c>
      <c r="I32" s="7">
        <f>IF(H32="","",'Planning'!K20)</f>
        <v/>
      </c>
      <c r="J32" s="7">
        <f>IF(H32="","",'Planning'!M20)</f>
        <v/>
      </c>
    </row>
    <row r="33">
      <c r="A33" s="9">
        <f>IF('Équipe'!A21="","",'Équipe'!A21)</f>
        <v/>
      </c>
      <c r="B33" s="23">
        <f>IF(A33="","",COUNTIF('Planning'!$D$2:$D$111,A33))</f>
        <v/>
      </c>
      <c r="C33" s="10">
        <f>IF(A33="","",SUMIF('Planning'!$D$2:$D$111,A33,'Planning'!$K$2:$K$111))</f>
        <v/>
      </c>
      <c r="H33" s="24">
        <f>IF('Planning'!B21="","",'Planning'!B21)</f>
        <v/>
      </c>
      <c r="I33" s="10">
        <f>IF(H33="","",'Planning'!K21)</f>
        <v/>
      </c>
      <c r="J33" s="10">
        <f>IF(H33="","",'Planning'!M21)</f>
        <v/>
      </c>
    </row>
    <row r="34">
      <c r="A34" s="4">
        <f>IF('Équipe'!A22="","",'Équipe'!A22)</f>
        <v/>
      </c>
      <c r="B34" s="21">
        <f>IF(A34="","",COUNTIF('Planning'!$D$2:$D$111,A34))</f>
        <v/>
      </c>
      <c r="C34" s="7">
        <f>IF(A34="","",SUMIF('Planning'!$D$2:$D$111,A34,'Planning'!$K$2:$K$111))</f>
        <v/>
      </c>
      <c r="H34" s="22">
        <f>IF('Planning'!B22="","",'Planning'!B22)</f>
        <v/>
      </c>
      <c r="I34" s="7">
        <f>IF(H34="","",'Planning'!K22)</f>
        <v/>
      </c>
      <c r="J34" s="7">
        <f>IF(H34="","",'Planning'!M22)</f>
        <v/>
      </c>
    </row>
    <row r="35">
      <c r="A35" s="9">
        <f>IF('Équipe'!A23="","",'Équipe'!A23)</f>
        <v/>
      </c>
      <c r="B35" s="23">
        <f>IF(A35="","",COUNTIF('Planning'!$D$2:$D$111,A35))</f>
        <v/>
      </c>
      <c r="C35" s="10">
        <f>IF(A35="","",SUMIF('Planning'!$D$2:$D$111,A35,'Planning'!$K$2:$K$111))</f>
        <v/>
      </c>
      <c r="H35" s="24">
        <f>IF('Planning'!B23="","",'Planning'!B23)</f>
        <v/>
      </c>
      <c r="I35" s="10">
        <f>IF(H35="","",'Planning'!K23)</f>
        <v/>
      </c>
      <c r="J35" s="10">
        <f>IF(H35="","",'Planning'!M23)</f>
        <v/>
      </c>
    </row>
    <row r="36">
      <c r="A36" s="4">
        <f>IF('Équipe'!A24="","",'Équipe'!A24)</f>
        <v/>
      </c>
      <c r="B36" s="21">
        <f>IF(A36="","",COUNTIF('Planning'!$D$2:$D$111,A36))</f>
        <v/>
      </c>
      <c r="C36" s="7">
        <f>IF(A36="","",SUMIF('Planning'!$D$2:$D$111,A36,'Planning'!$K$2:$K$111))</f>
        <v/>
      </c>
      <c r="H36" s="22">
        <f>IF('Planning'!B24="","",'Planning'!B24)</f>
        <v/>
      </c>
      <c r="I36" s="7">
        <f>IF(H36="","",'Planning'!K24)</f>
        <v/>
      </c>
      <c r="J36" s="7">
        <f>IF(H36="","",'Planning'!M24)</f>
        <v/>
      </c>
    </row>
    <row r="37">
      <c r="A37" s="9">
        <f>IF('Équipe'!A25="","",'Équipe'!A25)</f>
        <v/>
      </c>
      <c r="B37" s="23">
        <f>IF(A37="","",COUNTIF('Planning'!$D$2:$D$111,A37))</f>
        <v/>
      </c>
      <c r="C37" s="10">
        <f>IF(A37="","",SUMIF('Planning'!$D$2:$D$111,A37,'Planning'!$K$2:$K$111))</f>
        <v/>
      </c>
      <c r="H37" s="24">
        <f>IF('Planning'!B25="","",'Planning'!B25)</f>
        <v/>
      </c>
      <c r="I37" s="10">
        <f>IF(H37="","",'Planning'!K25)</f>
        <v/>
      </c>
      <c r="J37" s="10">
        <f>IF(H37="","",'Planning'!M25)</f>
        <v/>
      </c>
    </row>
    <row r="38">
      <c r="A38" s="4">
        <f>IF('Équipe'!A26="","",'Équipe'!A26)</f>
        <v/>
      </c>
      <c r="B38" s="21">
        <f>IF(A38="","",COUNTIF('Planning'!$D$2:$D$111,A38))</f>
        <v/>
      </c>
      <c r="C38" s="7">
        <f>IF(A38="","",SUMIF('Planning'!$D$2:$D$111,A38,'Planning'!$K$2:$K$111))</f>
        <v/>
      </c>
      <c r="H38" s="22">
        <f>IF('Planning'!B26="","",'Planning'!B26)</f>
        <v/>
      </c>
      <c r="I38" s="7">
        <f>IF(H38="","",'Planning'!K26)</f>
        <v/>
      </c>
      <c r="J38" s="7">
        <f>IF(H38="","",'Planning'!M26)</f>
        <v/>
      </c>
    </row>
    <row r="39">
      <c r="A39" s="9">
        <f>IF('Équipe'!A27="","",'Équipe'!A27)</f>
        <v/>
      </c>
      <c r="B39" s="23">
        <f>IF(A39="","",COUNTIF('Planning'!$D$2:$D$111,A39))</f>
        <v/>
      </c>
      <c r="C39" s="10">
        <f>IF(A39="","",SUMIF('Planning'!$D$2:$D$111,A39,'Planning'!$K$2:$K$111))</f>
        <v/>
      </c>
      <c r="H39" s="24">
        <f>IF('Planning'!B27="","",'Planning'!B27)</f>
        <v/>
      </c>
      <c r="I39" s="10">
        <f>IF(H39="","",'Planning'!K27)</f>
        <v/>
      </c>
      <c r="J39" s="10">
        <f>IF(H39="","",'Planning'!M27)</f>
        <v/>
      </c>
    </row>
    <row r="40">
      <c r="A40" s="4">
        <f>IF('Équipe'!A28="","",'Équipe'!A28)</f>
        <v/>
      </c>
      <c r="B40" s="21">
        <f>IF(A40="","",COUNTIF('Planning'!$D$2:$D$111,A40))</f>
        <v/>
      </c>
      <c r="C40" s="7">
        <f>IF(A40="","",SUMIF('Planning'!$D$2:$D$111,A40,'Planning'!$K$2:$K$111))</f>
        <v/>
      </c>
      <c r="H40" s="22">
        <f>IF('Planning'!B28="","",'Planning'!B28)</f>
        <v/>
      </c>
      <c r="I40" s="7">
        <f>IF(H40="","",'Planning'!K28)</f>
        <v/>
      </c>
      <c r="J40" s="7">
        <f>IF(H40="","",'Planning'!M28)</f>
        <v/>
      </c>
    </row>
    <row r="41">
      <c r="A41" s="9">
        <f>IF('Équipe'!A29="","",'Équipe'!A29)</f>
        <v/>
      </c>
      <c r="B41" s="23">
        <f>IF(A41="","",COUNTIF('Planning'!$D$2:$D$111,A41))</f>
        <v/>
      </c>
      <c r="C41" s="10">
        <f>IF(A41="","",SUMIF('Planning'!$D$2:$D$111,A41,'Planning'!$K$2:$K$111))</f>
        <v/>
      </c>
      <c r="H41" s="24">
        <f>IF('Planning'!B29="","",'Planning'!B29)</f>
        <v/>
      </c>
      <c r="I41" s="10">
        <f>IF(H41="","",'Planning'!K29)</f>
        <v/>
      </c>
      <c r="J41" s="10">
        <f>IF(H41="","",'Planning'!M29)</f>
        <v/>
      </c>
    </row>
    <row r="42">
      <c r="A42" s="4">
        <f>IF('Équipe'!A30="","",'Équipe'!A30)</f>
        <v/>
      </c>
      <c r="B42" s="21">
        <f>IF(A42="","",COUNTIF('Planning'!$D$2:$D$111,A42))</f>
        <v/>
      </c>
      <c r="C42" s="7">
        <f>IF(A42="","",SUMIF('Planning'!$D$2:$D$111,A42,'Planning'!$K$2:$K$111))</f>
        <v/>
      </c>
      <c r="H42" s="22">
        <f>IF('Planning'!B30="","",'Planning'!B30)</f>
        <v/>
      </c>
      <c r="I42" s="7">
        <f>IF(H42="","",'Planning'!K30)</f>
        <v/>
      </c>
      <c r="J42" s="7">
        <f>IF(H42="","",'Planning'!M30)</f>
        <v/>
      </c>
    </row>
    <row r="43">
      <c r="A43" s="9">
        <f>IF('Équipe'!A31="","",'Équipe'!A31)</f>
        <v/>
      </c>
      <c r="B43" s="23">
        <f>IF(A43="","",COUNTIF('Planning'!$D$2:$D$111,A43))</f>
        <v/>
      </c>
      <c r="C43" s="10">
        <f>IF(A43="","",SUMIF('Planning'!$D$2:$D$111,A43,'Planning'!$K$2:$K$111))</f>
        <v/>
      </c>
      <c r="H43" s="24">
        <f>IF('Planning'!B31="","",'Planning'!B31)</f>
        <v/>
      </c>
      <c r="I43" s="10">
        <f>IF(H43="","",'Planning'!K31)</f>
        <v/>
      </c>
      <c r="J43" s="10">
        <f>IF(H43="","",'Planning'!M31)</f>
        <v/>
      </c>
    </row>
    <row r="44">
      <c r="A44" s="4">
        <f>IF('Équipe'!A32="","",'Équipe'!A32)</f>
        <v/>
      </c>
      <c r="B44" s="21">
        <f>IF(A44="","",COUNTIF('Planning'!$D$2:$D$111,A44))</f>
        <v/>
      </c>
      <c r="C44" s="7">
        <f>IF(A44="","",SUMIF('Planning'!$D$2:$D$111,A44,'Planning'!$K$2:$K$111))</f>
        <v/>
      </c>
      <c r="H44" s="22">
        <f>IF('Planning'!B32="","",'Planning'!B32)</f>
        <v/>
      </c>
      <c r="I44" s="7">
        <f>IF(H44="","",'Planning'!K32)</f>
        <v/>
      </c>
      <c r="J44" s="7">
        <f>IF(H44="","",'Planning'!M32)</f>
        <v/>
      </c>
    </row>
    <row r="45">
      <c r="A45" s="9">
        <f>IF('Équipe'!A33="","",'Équipe'!A33)</f>
        <v/>
      </c>
      <c r="B45" s="23">
        <f>IF(A45="","",COUNTIF('Planning'!$D$2:$D$111,A45))</f>
        <v/>
      </c>
      <c r="C45" s="10">
        <f>IF(A45="","",SUMIF('Planning'!$D$2:$D$111,A45,'Planning'!$K$2:$K$111))</f>
        <v/>
      </c>
      <c r="H45" s="24">
        <f>IF('Planning'!B33="","",'Planning'!B33)</f>
        <v/>
      </c>
      <c r="I45" s="10">
        <f>IF(H45="","",'Planning'!K33)</f>
        <v/>
      </c>
      <c r="J45" s="10">
        <f>IF(H45="","",'Planning'!M33)</f>
        <v/>
      </c>
    </row>
    <row r="46">
      <c r="A46" s="4">
        <f>IF('Équipe'!A34="","",'Équipe'!A34)</f>
        <v/>
      </c>
      <c r="B46" s="21">
        <f>IF(A46="","",COUNTIF('Planning'!$D$2:$D$111,A46))</f>
        <v/>
      </c>
      <c r="C46" s="7">
        <f>IF(A46="","",SUMIF('Planning'!$D$2:$D$111,A46,'Planning'!$K$2:$K$111))</f>
        <v/>
      </c>
      <c r="H46" s="22">
        <f>IF('Planning'!B34="","",'Planning'!B34)</f>
        <v/>
      </c>
      <c r="I46" s="7">
        <f>IF(H46="","",'Planning'!K34)</f>
        <v/>
      </c>
      <c r="J46" s="7">
        <f>IF(H46="","",'Planning'!M34)</f>
        <v/>
      </c>
    </row>
    <row r="47">
      <c r="A47" s="9">
        <f>IF('Équipe'!A35="","",'Équipe'!A35)</f>
        <v/>
      </c>
      <c r="B47" s="23">
        <f>IF(A47="","",COUNTIF('Planning'!$D$2:$D$111,A47))</f>
        <v/>
      </c>
      <c r="C47" s="10">
        <f>IF(A47="","",SUMIF('Planning'!$D$2:$D$111,A47,'Planning'!$K$2:$K$111))</f>
        <v/>
      </c>
      <c r="H47" s="24">
        <f>IF('Planning'!B35="","",'Planning'!B35)</f>
        <v/>
      </c>
      <c r="I47" s="10">
        <f>IF(H47="","",'Planning'!K35)</f>
        <v/>
      </c>
      <c r="J47" s="10">
        <f>IF(H47="","",'Planning'!M35)</f>
        <v/>
      </c>
    </row>
    <row r="48">
      <c r="A48" s="4">
        <f>IF('Équipe'!A36="","",'Équipe'!A36)</f>
        <v/>
      </c>
      <c r="B48" s="21">
        <f>IF(A48="","",COUNTIF('Planning'!$D$2:$D$111,A48))</f>
        <v/>
      </c>
      <c r="C48" s="7">
        <f>IF(A48="","",SUMIF('Planning'!$D$2:$D$111,A48,'Planning'!$K$2:$K$111))</f>
        <v/>
      </c>
      <c r="H48" s="22">
        <f>IF('Planning'!B36="","",'Planning'!B36)</f>
        <v/>
      </c>
      <c r="I48" s="7">
        <f>IF(H48="","",'Planning'!K36)</f>
        <v/>
      </c>
      <c r="J48" s="7">
        <f>IF(H48="","",'Planning'!M36)</f>
        <v/>
      </c>
    </row>
    <row r="49">
      <c r="A49" s="9">
        <f>IF('Équipe'!A37="","",'Équipe'!A37)</f>
        <v/>
      </c>
      <c r="B49" s="23">
        <f>IF(A49="","",COUNTIF('Planning'!$D$2:$D$111,A49))</f>
        <v/>
      </c>
      <c r="C49" s="10">
        <f>IF(A49="","",SUMIF('Planning'!$D$2:$D$111,A49,'Planning'!$K$2:$K$111))</f>
        <v/>
      </c>
      <c r="H49" s="24">
        <f>IF('Planning'!B37="","",'Planning'!B37)</f>
        <v/>
      </c>
      <c r="I49" s="10">
        <f>IF(H49="","",'Planning'!K37)</f>
        <v/>
      </c>
      <c r="J49" s="10">
        <f>IF(H49="","",'Planning'!M37)</f>
        <v/>
      </c>
    </row>
    <row r="50">
      <c r="A50" s="4">
        <f>IF('Équipe'!A38="","",'Équipe'!A38)</f>
        <v/>
      </c>
      <c r="B50" s="21">
        <f>IF(A50="","",COUNTIF('Planning'!$D$2:$D$111,A50))</f>
        <v/>
      </c>
      <c r="C50" s="7">
        <f>IF(A50="","",SUMIF('Planning'!$D$2:$D$111,A50,'Planning'!$K$2:$K$111))</f>
        <v/>
      </c>
      <c r="H50" s="22">
        <f>IF('Planning'!B38="","",'Planning'!B38)</f>
        <v/>
      </c>
      <c r="I50" s="7">
        <f>IF(H50="","",'Planning'!K38)</f>
        <v/>
      </c>
      <c r="J50" s="7">
        <f>IF(H50="","",'Planning'!M38)</f>
        <v/>
      </c>
    </row>
    <row r="51">
      <c r="A51" s="9">
        <f>IF('Équipe'!A39="","",'Équipe'!A39)</f>
        <v/>
      </c>
      <c r="B51" s="23">
        <f>IF(A51="","",COUNTIF('Planning'!$D$2:$D$111,A51))</f>
        <v/>
      </c>
      <c r="C51" s="10">
        <f>IF(A51="","",SUMIF('Planning'!$D$2:$D$111,A51,'Planning'!$K$2:$K$111))</f>
        <v/>
      </c>
      <c r="H51" s="24">
        <f>IF('Planning'!B39="","",'Planning'!B39)</f>
        <v/>
      </c>
      <c r="I51" s="10">
        <f>IF(H51="","",'Planning'!K39)</f>
        <v/>
      </c>
      <c r="J51" s="10">
        <f>IF(H51="","",'Planning'!M39)</f>
        <v/>
      </c>
    </row>
    <row r="52">
      <c r="A52" s="4">
        <f>IF('Équipe'!A40="","",'Équipe'!A40)</f>
        <v/>
      </c>
      <c r="B52" s="21">
        <f>IF(A52="","",COUNTIF('Planning'!$D$2:$D$111,A52))</f>
        <v/>
      </c>
      <c r="C52" s="7">
        <f>IF(A52="","",SUMIF('Planning'!$D$2:$D$111,A52,'Planning'!$K$2:$K$111))</f>
        <v/>
      </c>
      <c r="H52" s="22">
        <f>IF('Planning'!B40="","",'Planning'!B40)</f>
        <v/>
      </c>
      <c r="I52" s="7">
        <f>IF(H52="","",'Planning'!K40)</f>
        <v/>
      </c>
      <c r="J52" s="7">
        <f>IF(H52="","",'Planning'!M40)</f>
        <v/>
      </c>
    </row>
    <row r="53">
      <c r="A53" s="9">
        <f>IF('Équipe'!A41="","",'Équipe'!A41)</f>
        <v/>
      </c>
      <c r="B53" s="23">
        <f>IF(A53="","",COUNTIF('Planning'!$D$2:$D$111,A53))</f>
        <v/>
      </c>
      <c r="C53" s="10">
        <f>IF(A53="","",SUMIF('Planning'!$D$2:$D$111,A53,'Planning'!$K$2:$K$111))</f>
        <v/>
      </c>
      <c r="H53" s="24">
        <f>IF('Planning'!B41="","",'Planning'!B41)</f>
        <v/>
      </c>
      <c r="I53" s="10">
        <f>IF(H53="","",'Planning'!K41)</f>
        <v/>
      </c>
      <c r="J53" s="10">
        <f>IF(H53="","",'Planning'!M41)</f>
        <v/>
      </c>
    </row>
    <row r="54">
      <c r="A54" s="4">
        <f>IF('Équipe'!A42="","",'Équipe'!A42)</f>
        <v/>
      </c>
      <c r="B54" s="21">
        <f>IF(A54="","",COUNTIF('Planning'!$D$2:$D$111,A54))</f>
        <v/>
      </c>
      <c r="C54" s="7">
        <f>IF(A54="","",SUMIF('Planning'!$D$2:$D$111,A54,'Planning'!$K$2:$K$111))</f>
        <v/>
      </c>
      <c r="H54" s="22">
        <f>IF('Planning'!B42="","",'Planning'!B42)</f>
        <v/>
      </c>
      <c r="I54" s="7">
        <f>IF(H54="","",'Planning'!K42)</f>
        <v/>
      </c>
      <c r="J54" s="7">
        <f>IF(H54="","",'Planning'!M42)</f>
        <v/>
      </c>
    </row>
    <row r="55">
      <c r="A55" s="9">
        <f>IF('Équipe'!A43="","",'Équipe'!A43)</f>
        <v/>
      </c>
      <c r="B55" s="23">
        <f>IF(A55="","",COUNTIF('Planning'!$D$2:$D$111,A55))</f>
        <v/>
      </c>
      <c r="C55" s="10">
        <f>IF(A55="","",SUMIF('Planning'!$D$2:$D$111,A55,'Planning'!$K$2:$K$111))</f>
        <v/>
      </c>
      <c r="H55" s="24">
        <f>IF('Planning'!B43="","",'Planning'!B43)</f>
        <v/>
      </c>
      <c r="I55" s="10">
        <f>IF(H55="","",'Planning'!K43)</f>
        <v/>
      </c>
      <c r="J55" s="10">
        <f>IF(H55="","",'Planning'!M43)</f>
        <v/>
      </c>
    </row>
    <row r="56">
      <c r="A56" s="4">
        <f>IF('Équipe'!A44="","",'Équipe'!A44)</f>
        <v/>
      </c>
      <c r="B56" s="21">
        <f>IF(A56="","",COUNTIF('Planning'!$D$2:$D$111,A56))</f>
        <v/>
      </c>
      <c r="C56" s="7">
        <f>IF(A56="","",SUMIF('Planning'!$D$2:$D$111,A56,'Planning'!$K$2:$K$111))</f>
        <v/>
      </c>
      <c r="H56" s="22">
        <f>IF('Planning'!B44="","",'Planning'!B44)</f>
        <v/>
      </c>
      <c r="I56" s="7">
        <f>IF(H56="","",'Planning'!K44)</f>
        <v/>
      </c>
      <c r="J56" s="7">
        <f>IF(H56="","",'Planning'!M44)</f>
        <v/>
      </c>
    </row>
    <row r="57">
      <c r="A57" s="9">
        <f>IF('Équipe'!A45="","",'Équipe'!A45)</f>
        <v/>
      </c>
      <c r="B57" s="23">
        <f>IF(A57="","",COUNTIF('Planning'!$D$2:$D$111,A57))</f>
        <v/>
      </c>
      <c r="C57" s="10">
        <f>IF(A57="","",SUMIF('Planning'!$D$2:$D$111,A57,'Planning'!$K$2:$K$111))</f>
        <v/>
      </c>
      <c r="H57" s="24">
        <f>IF('Planning'!B45="","",'Planning'!B45)</f>
        <v/>
      </c>
      <c r="I57" s="10">
        <f>IF(H57="","",'Planning'!K45)</f>
        <v/>
      </c>
      <c r="J57" s="10">
        <f>IF(H57="","",'Planning'!M45)</f>
        <v/>
      </c>
    </row>
    <row r="58">
      <c r="A58" s="4">
        <f>IF('Équipe'!A46="","",'Équipe'!A46)</f>
        <v/>
      </c>
      <c r="B58" s="21">
        <f>IF(A58="","",COUNTIF('Planning'!$D$2:$D$111,A58))</f>
        <v/>
      </c>
      <c r="C58" s="7">
        <f>IF(A58="","",SUMIF('Planning'!$D$2:$D$111,A58,'Planning'!$K$2:$K$111))</f>
        <v/>
      </c>
      <c r="H58" s="22">
        <f>IF('Planning'!B46="","",'Planning'!B46)</f>
        <v/>
      </c>
      <c r="I58" s="7">
        <f>IF(H58="","",'Planning'!K46)</f>
        <v/>
      </c>
      <c r="J58" s="7">
        <f>IF(H58="","",'Planning'!M46)</f>
        <v/>
      </c>
    </row>
    <row r="59">
      <c r="A59" s="9">
        <f>IF('Équipe'!A47="","",'Équipe'!A47)</f>
        <v/>
      </c>
      <c r="B59" s="23">
        <f>IF(A59="","",COUNTIF('Planning'!$D$2:$D$111,A59))</f>
        <v/>
      </c>
      <c r="C59" s="10">
        <f>IF(A59="","",SUMIF('Planning'!$D$2:$D$111,A59,'Planning'!$K$2:$K$111))</f>
        <v/>
      </c>
      <c r="H59" s="24">
        <f>IF('Planning'!B47="","",'Planning'!B47)</f>
        <v/>
      </c>
      <c r="I59" s="10">
        <f>IF(H59="","",'Planning'!K47)</f>
        <v/>
      </c>
      <c r="J59" s="10">
        <f>IF(H59="","",'Planning'!M47)</f>
        <v/>
      </c>
    </row>
    <row r="60">
      <c r="A60" s="4">
        <f>IF('Équipe'!A48="","",'Équipe'!A48)</f>
        <v/>
      </c>
      <c r="B60" s="21">
        <f>IF(A60="","",COUNTIF('Planning'!$D$2:$D$111,A60))</f>
        <v/>
      </c>
      <c r="C60" s="7">
        <f>IF(A60="","",SUMIF('Planning'!$D$2:$D$111,A60,'Planning'!$K$2:$K$111))</f>
        <v/>
      </c>
      <c r="H60" s="22">
        <f>IF('Planning'!B48="","",'Planning'!B48)</f>
        <v/>
      </c>
      <c r="I60" s="7">
        <f>IF(H60="","",'Planning'!K48)</f>
        <v/>
      </c>
      <c r="J60" s="7">
        <f>IF(H60="","",'Planning'!M48)</f>
        <v/>
      </c>
    </row>
    <row r="61">
      <c r="A61" s="9">
        <f>IF('Équipe'!A49="","",'Équipe'!A49)</f>
        <v/>
      </c>
      <c r="B61" s="23">
        <f>IF(A61="","",COUNTIF('Planning'!$D$2:$D$111,A61))</f>
        <v/>
      </c>
      <c r="C61" s="10">
        <f>IF(A61="","",SUMIF('Planning'!$D$2:$D$111,A61,'Planning'!$K$2:$K$111))</f>
        <v/>
      </c>
      <c r="H61" s="24">
        <f>IF('Planning'!B49="","",'Planning'!B49)</f>
        <v/>
      </c>
      <c r="I61" s="10">
        <f>IF(H61="","",'Planning'!K49)</f>
        <v/>
      </c>
      <c r="J61" s="10">
        <f>IF(H61="","",'Planning'!M49)</f>
        <v/>
      </c>
    </row>
    <row r="62">
      <c r="A62" s="4">
        <f>IF('Équipe'!A50="","",'Équipe'!A50)</f>
        <v/>
      </c>
      <c r="B62" s="21">
        <f>IF(A62="","",COUNTIF('Planning'!$D$2:$D$111,A62))</f>
        <v/>
      </c>
      <c r="C62" s="7">
        <f>IF(A62="","",SUMIF('Planning'!$D$2:$D$111,A62,'Planning'!$K$2:$K$111))</f>
        <v/>
      </c>
      <c r="H62" s="22">
        <f>IF('Planning'!B50="","",'Planning'!B50)</f>
        <v/>
      </c>
      <c r="I62" s="7">
        <f>IF(H62="","",'Planning'!K50)</f>
        <v/>
      </c>
      <c r="J62" s="7">
        <f>IF(H62="","",'Planning'!M50)</f>
        <v/>
      </c>
    </row>
    <row r="63">
      <c r="A63" s="9">
        <f>IF('Équipe'!A51="","",'Équipe'!A51)</f>
        <v/>
      </c>
      <c r="B63" s="23">
        <f>IF(A63="","",COUNTIF('Planning'!$D$2:$D$111,A63))</f>
        <v/>
      </c>
      <c r="C63" s="10">
        <f>IF(A63="","",SUMIF('Planning'!$D$2:$D$111,A63,'Planning'!$K$2:$K$111))</f>
        <v/>
      </c>
      <c r="H63" s="24">
        <f>IF('Planning'!B51="","",'Planning'!B51)</f>
        <v/>
      </c>
      <c r="I63" s="10">
        <f>IF(H63="","",'Planning'!K51)</f>
        <v/>
      </c>
      <c r="J63" s="10">
        <f>IF(H63="","",'Planning'!M51)</f>
        <v/>
      </c>
    </row>
    <row r="64">
      <c r="A64" s="4">
        <f>IF('Équipe'!A52="","",'Équipe'!A52)</f>
        <v/>
      </c>
      <c r="B64" s="21">
        <f>IF(A64="","",COUNTIF('Planning'!$D$2:$D$111,A64))</f>
        <v/>
      </c>
      <c r="C64" s="7">
        <f>IF(A64="","",SUMIF('Planning'!$D$2:$D$111,A64,'Planning'!$K$2:$K$111))</f>
        <v/>
      </c>
      <c r="H64" s="22">
        <f>IF('Planning'!B52="","",'Planning'!B52)</f>
        <v/>
      </c>
      <c r="I64" s="7">
        <f>IF(H64="","",'Planning'!K52)</f>
        <v/>
      </c>
      <c r="J64" s="7">
        <f>IF(H64="","",'Planning'!M52)</f>
        <v/>
      </c>
    </row>
    <row r="65">
      <c r="A65" s="9">
        <f>IF('Équipe'!A53="","",'Équipe'!A53)</f>
        <v/>
      </c>
      <c r="B65" s="23">
        <f>IF(A65="","",COUNTIF('Planning'!$D$2:$D$111,A65))</f>
        <v/>
      </c>
      <c r="C65" s="10">
        <f>IF(A65="","",SUMIF('Planning'!$D$2:$D$111,A65,'Planning'!$K$2:$K$111))</f>
        <v/>
      </c>
      <c r="H65" s="24">
        <f>IF('Planning'!B53="","",'Planning'!B53)</f>
        <v/>
      </c>
      <c r="I65" s="10">
        <f>IF(H65="","",'Planning'!K53)</f>
        <v/>
      </c>
      <c r="J65" s="10">
        <f>IF(H65="","",'Planning'!M53)</f>
        <v/>
      </c>
    </row>
    <row r="66">
      <c r="A66" s="4">
        <f>IF('Équipe'!A54="","",'Équipe'!A54)</f>
        <v/>
      </c>
      <c r="B66" s="21">
        <f>IF(A66="","",COUNTIF('Planning'!$D$2:$D$111,A66))</f>
        <v/>
      </c>
      <c r="C66" s="7">
        <f>IF(A66="","",SUMIF('Planning'!$D$2:$D$111,A66,'Planning'!$K$2:$K$111))</f>
        <v/>
      </c>
      <c r="H66" s="22">
        <f>IF('Planning'!B54="","",'Planning'!B54)</f>
        <v/>
      </c>
      <c r="I66" s="7">
        <f>IF(H66="","",'Planning'!K54)</f>
        <v/>
      </c>
      <c r="J66" s="7">
        <f>IF(H66="","",'Planning'!M54)</f>
        <v/>
      </c>
    </row>
    <row r="67">
      <c r="A67" s="9">
        <f>IF('Équipe'!A55="","",'Équipe'!A55)</f>
        <v/>
      </c>
      <c r="B67" s="23">
        <f>IF(A67="","",COUNTIF('Planning'!$D$2:$D$111,A67))</f>
        <v/>
      </c>
      <c r="C67" s="10">
        <f>IF(A67="","",SUMIF('Planning'!$D$2:$D$111,A67,'Planning'!$K$2:$K$111))</f>
        <v/>
      </c>
      <c r="H67" s="24">
        <f>IF('Planning'!B55="","",'Planning'!B55)</f>
        <v/>
      </c>
      <c r="I67" s="10">
        <f>IF(H67="","",'Planning'!K55)</f>
        <v/>
      </c>
      <c r="J67" s="10">
        <f>IF(H67="","",'Planning'!M55)</f>
        <v/>
      </c>
    </row>
    <row r="68">
      <c r="A68" s="4">
        <f>IF('Équipe'!A56="","",'Équipe'!A56)</f>
        <v/>
      </c>
      <c r="B68" s="21">
        <f>IF(A68="","",COUNTIF('Planning'!$D$2:$D$111,A68))</f>
        <v/>
      </c>
      <c r="C68" s="7">
        <f>IF(A68="","",SUMIF('Planning'!$D$2:$D$111,A68,'Planning'!$K$2:$K$111))</f>
        <v/>
      </c>
      <c r="H68" s="22">
        <f>IF('Planning'!B56="","",'Planning'!B56)</f>
        <v/>
      </c>
      <c r="I68" s="7">
        <f>IF(H68="","",'Planning'!K56)</f>
        <v/>
      </c>
      <c r="J68" s="7">
        <f>IF(H68="","",'Planning'!M56)</f>
        <v/>
      </c>
    </row>
    <row r="69">
      <c r="A69" s="9">
        <f>IF('Équipe'!A57="","",'Équipe'!A57)</f>
        <v/>
      </c>
      <c r="B69" s="23">
        <f>IF(A69="","",COUNTIF('Planning'!$D$2:$D$111,A69))</f>
        <v/>
      </c>
      <c r="C69" s="10">
        <f>IF(A69="","",SUMIF('Planning'!$D$2:$D$111,A69,'Planning'!$K$2:$K$111))</f>
        <v/>
      </c>
      <c r="H69" s="24">
        <f>IF('Planning'!B57="","",'Planning'!B57)</f>
        <v/>
      </c>
      <c r="I69" s="10">
        <f>IF(H69="","",'Planning'!K57)</f>
        <v/>
      </c>
      <c r="J69" s="10">
        <f>IF(H69="","",'Planning'!M57)</f>
        <v/>
      </c>
    </row>
    <row r="70">
      <c r="A70" s="4">
        <f>IF('Équipe'!A58="","",'Équipe'!A58)</f>
        <v/>
      </c>
      <c r="B70" s="21">
        <f>IF(A70="","",COUNTIF('Planning'!$D$2:$D$111,A70))</f>
        <v/>
      </c>
      <c r="C70" s="7">
        <f>IF(A70="","",SUMIF('Planning'!$D$2:$D$111,A70,'Planning'!$K$2:$K$111))</f>
        <v/>
      </c>
      <c r="H70" s="22">
        <f>IF('Planning'!B58="","",'Planning'!B58)</f>
        <v/>
      </c>
      <c r="I70" s="7">
        <f>IF(H70="","",'Planning'!K58)</f>
        <v/>
      </c>
      <c r="J70" s="7">
        <f>IF(H70="","",'Planning'!M58)</f>
        <v/>
      </c>
    </row>
    <row r="71">
      <c r="A71" s="9">
        <f>IF('Équipe'!A59="","",'Équipe'!A59)</f>
        <v/>
      </c>
      <c r="B71" s="23">
        <f>IF(A71="","",COUNTIF('Planning'!$D$2:$D$111,A71))</f>
        <v/>
      </c>
      <c r="C71" s="10">
        <f>IF(A71="","",SUMIF('Planning'!$D$2:$D$111,A71,'Planning'!$K$2:$K$111))</f>
        <v/>
      </c>
      <c r="H71" s="24">
        <f>IF('Planning'!B59="","",'Planning'!B59)</f>
        <v/>
      </c>
      <c r="I71" s="10">
        <f>IF(H71="","",'Planning'!K59)</f>
        <v/>
      </c>
      <c r="J71" s="10">
        <f>IF(H71="","",'Planning'!M59)</f>
        <v/>
      </c>
    </row>
    <row r="72">
      <c r="A72" s="4">
        <f>IF('Équipe'!A60="","",'Équipe'!A60)</f>
        <v/>
      </c>
      <c r="B72" s="21">
        <f>IF(A72="","",COUNTIF('Planning'!$D$2:$D$111,A72))</f>
        <v/>
      </c>
      <c r="C72" s="7">
        <f>IF(A72="","",SUMIF('Planning'!$D$2:$D$111,A72,'Planning'!$K$2:$K$111))</f>
        <v/>
      </c>
      <c r="H72" s="22">
        <f>IF('Planning'!B60="","",'Planning'!B60)</f>
        <v/>
      </c>
      <c r="I72" s="7">
        <f>IF(H72="","",'Planning'!K60)</f>
        <v/>
      </c>
      <c r="J72" s="7">
        <f>IF(H72="","",'Planning'!M60)</f>
        <v/>
      </c>
    </row>
    <row r="73">
      <c r="A73" s="9">
        <f>IF('Équipe'!A61="","",'Équipe'!A61)</f>
        <v/>
      </c>
      <c r="B73" s="23">
        <f>IF(A73="","",COUNTIF('Planning'!$D$2:$D$111,A73))</f>
        <v/>
      </c>
      <c r="C73" s="10">
        <f>IF(A73="","",SUMIF('Planning'!$D$2:$D$111,A73,'Planning'!$K$2:$K$111))</f>
        <v/>
      </c>
      <c r="H73" s="24">
        <f>IF('Planning'!B61="","",'Planning'!B61)</f>
        <v/>
      </c>
      <c r="I73" s="10">
        <f>IF(H73="","",'Planning'!K61)</f>
        <v/>
      </c>
      <c r="J73" s="10">
        <f>IF(H73="","",'Planning'!M61)</f>
        <v/>
      </c>
    </row>
    <row r="74">
      <c r="A74" s="4">
        <f>IF('Équipe'!A62="","",'Équipe'!A62)</f>
        <v/>
      </c>
      <c r="B74" s="21">
        <f>IF(A74="","",COUNTIF('Planning'!$D$2:$D$111,A74))</f>
        <v/>
      </c>
      <c r="C74" s="7">
        <f>IF(A74="","",SUMIF('Planning'!$D$2:$D$111,A74,'Planning'!$K$2:$K$111))</f>
        <v/>
      </c>
      <c r="H74" s="22">
        <f>IF('Planning'!B62="","",'Planning'!B62)</f>
        <v/>
      </c>
      <c r="I74" s="7">
        <f>IF(H74="","",'Planning'!K62)</f>
        <v/>
      </c>
      <c r="J74" s="7">
        <f>IF(H74="","",'Planning'!M62)</f>
        <v/>
      </c>
    </row>
    <row r="75">
      <c r="A75" s="9">
        <f>IF('Équipe'!A63="","",'Équipe'!A63)</f>
        <v/>
      </c>
      <c r="B75" s="23">
        <f>IF(A75="","",COUNTIF('Planning'!$D$2:$D$111,A75))</f>
        <v/>
      </c>
      <c r="C75" s="10">
        <f>IF(A75="","",SUMIF('Planning'!$D$2:$D$111,A75,'Planning'!$K$2:$K$111))</f>
        <v/>
      </c>
      <c r="H75" s="24">
        <f>IF('Planning'!B63="","",'Planning'!B63)</f>
        <v/>
      </c>
      <c r="I75" s="10">
        <f>IF(H75="","",'Planning'!K63)</f>
        <v/>
      </c>
      <c r="J75" s="10">
        <f>IF(H75="","",'Planning'!M63)</f>
        <v/>
      </c>
    </row>
    <row r="76">
      <c r="A76" s="4">
        <f>IF('Équipe'!A64="","",'Équipe'!A64)</f>
        <v/>
      </c>
      <c r="B76" s="21">
        <f>IF(A76="","",COUNTIF('Planning'!$D$2:$D$111,A76))</f>
        <v/>
      </c>
      <c r="C76" s="7">
        <f>IF(A76="","",SUMIF('Planning'!$D$2:$D$111,A76,'Planning'!$K$2:$K$111))</f>
        <v/>
      </c>
      <c r="H76" s="22">
        <f>IF('Planning'!B64="","",'Planning'!B64)</f>
        <v/>
      </c>
      <c r="I76" s="7">
        <f>IF(H76="","",'Planning'!K64)</f>
        <v/>
      </c>
      <c r="J76" s="7">
        <f>IF(H76="","",'Planning'!M64)</f>
        <v/>
      </c>
    </row>
    <row r="77">
      <c r="A77" s="9">
        <f>IF('Équipe'!A65="","",'Équipe'!A65)</f>
        <v/>
      </c>
      <c r="B77" s="23">
        <f>IF(A77="","",COUNTIF('Planning'!$D$2:$D$111,A77))</f>
        <v/>
      </c>
      <c r="C77" s="10">
        <f>IF(A77="","",SUMIF('Planning'!$D$2:$D$111,A77,'Planning'!$K$2:$K$111))</f>
        <v/>
      </c>
      <c r="H77" s="24">
        <f>IF('Planning'!B65="","",'Planning'!B65)</f>
        <v/>
      </c>
      <c r="I77" s="10">
        <f>IF(H77="","",'Planning'!K65)</f>
        <v/>
      </c>
      <c r="J77" s="10">
        <f>IF(H77="","",'Planning'!M65)</f>
        <v/>
      </c>
    </row>
    <row r="78">
      <c r="A78" s="4">
        <f>IF('Équipe'!A66="","",'Équipe'!A66)</f>
        <v/>
      </c>
      <c r="B78" s="21">
        <f>IF(A78="","",COUNTIF('Planning'!$D$2:$D$111,A78))</f>
        <v/>
      </c>
      <c r="C78" s="7">
        <f>IF(A78="","",SUMIF('Planning'!$D$2:$D$111,A78,'Planning'!$K$2:$K$111))</f>
        <v/>
      </c>
      <c r="H78" s="22">
        <f>IF('Planning'!B66="","",'Planning'!B66)</f>
        <v/>
      </c>
      <c r="I78" s="7">
        <f>IF(H78="","",'Planning'!K66)</f>
        <v/>
      </c>
      <c r="J78" s="7">
        <f>IF(H78="","",'Planning'!M66)</f>
        <v/>
      </c>
    </row>
    <row r="79">
      <c r="A79" s="9">
        <f>IF('Équipe'!A67="","",'Équipe'!A67)</f>
        <v/>
      </c>
      <c r="B79" s="23">
        <f>IF(A79="","",COUNTIF('Planning'!$D$2:$D$111,A79))</f>
        <v/>
      </c>
      <c r="C79" s="10">
        <f>IF(A79="","",SUMIF('Planning'!$D$2:$D$111,A79,'Planning'!$K$2:$K$111))</f>
        <v/>
      </c>
      <c r="H79" s="24">
        <f>IF('Planning'!B67="","",'Planning'!B67)</f>
        <v/>
      </c>
      <c r="I79" s="10">
        <f>IF(H79="","",'Planning'!K67)</f>
        <v/>
      </c>
      <c r="J79" s="10">
        <f>IF(H79="","",'Planning'!M67)</f>
        <v/>
      </c>
    </row>
    <row r="80">
      <c r="A80" s="4">
        <f>IF('Équipe'!A68="","",'Équipe'!A68)</f>
        <v/>
      </c>
      <c r="B80" s="21">
        <f>IF(A80="","",COUNTIF('Planning'!$D$2:$D$111,A80))</f>
        <v/>
      </c>
      <c r="C80" s="7">
        <f>IF(A80="","",SUMIF('Planning'!$D$2:$D$111,A80,'Planning'!$K$2:$K$111))</f>
        <v/>
      </c>
      <c r="H80" s="22">
        <f>IF('Planning'!B68="","",'Planning'!B68)</f>
        <v/>
      </c>
      <c r="I80" s="7">
        <f>IF(H80="","",'Planning'!K68)</f>
        <v/>
      </c>
      <c r="J80" s="7">
        <f>IF(H80="","",'Planning'!M68)</f>
        <v/>
      </c>
    </row>
    <row r="81">
      <c r="A81" s="9">
        <f>IF('Équipe'!A69="","",'Équipe'!A69)</f>
        <v/>
      </c>
      <c r="B81" s="23">
        <f>IF(A81="","",COUNTIF('Planning'!$D$2:$D$111,A81))</f>
        <v/>
      </c>
      <c r="C81" s="10">
        <f>IF(A81="","",SUMIF('Planning'!$D$2:$D$111,A81,'Planning'!$K$2:$K$111))</f>
        <v/>
      </c>
      <c r="H81" s="24">
        <f>IF('Planning'!B69="","",'Planning'!B69)</f>
        <v/>
      </c>
      <c r="I81" s="10">
        <f>IF(H81="","",'Planning'!K69)</f>
        <v/>
      </c>
      <c r="J81" s="10">
        <f>IF(H81="","",'Planning'!M69)</f>
        <v/>
      </c>
    </row>
    <row r="82">
      <c r="A82" s="4">
        <f>IF('Équipe'!A70="","",'Équipe'!A70)</f>
        <v/>
      </c>
      <c r="B82" s="21">
        <f>IF(A82="","",COUNTIF('Planning'!$D$2:$D$111,A82))</f>
        <v/>
      </c>
      <c r="C82" s="7">
        <f>IF(A82="","",SUMIF('Planning'!$D$2:$D$111,A82,'Planning'!$K$2:$K$111))</f>
        <v/>
      </c>
      <c r="H82" s="22">
        <f>IF('Planning'!B70="","",'Planning'!B70)</f>
        <v/>
      </c>
      <c r="I82" s="7">
        <f>IF(H82="","",'Planning'!K70)</f>
        <v/>
      </c>
      <c r="J82" s="7">
        <f>IF(H82="","",'Planning'!M70)</f>
        <v/>
      </c>
    </row>
    <row r="83">
      <c r="A83" s="9">
        <f>IF('Équipe'!A71="","",'Équipe'!A71)</f>
        <v/>
      </c>
      <c r="B83" s="23">
        <f>IF(A83="","",COUNTIF('Planning'!$D$2:$D$111,A83))</f>
        <v/>
      </c>
      <c r="C83" s="10">
        <f>IF(A83="","",SUMIF('Planning'!$D$2:$D$111,A83,'Planning'!$K$2:$K$111))</f>
        <v/>
      </c>
      <c r="H83" s="24">
        <f>IF('Planning'!B71="","",'Planning'!B71)</f>
        <v/>
      </c>
      <c r="I83" s="10">
        <f>IF(H83="","",'Planning'!K71)</f>
        <v/>
      </c>
      <c r="J83" s="10">
        <f>IF(H83="","",'Planning'!M71)</f>
        <v/>
      </c>
    </row>
    <row r="84">
      <c r="A84" s="4">
        <f>IF('Équipe'!A72="","",'Équipe'!A72)</f>
        <v/>
      </c>
      <c r="B84" s="21">
        <f>IF(A84="","",COUNTIF('Planning'!$D$2:$D$111,A84))</f>
        <v/>
      </c>
      <c r="C84" s="7">
        <f>IF(A84="","",SUMIF('Planning'!$D$2:$D$111,A84,'Planning'!$K$2:$K$111))</f>
        <v/>
      </c>
      <c r="H84" s="22">
        <f>IF('Planning'!B72="","",'Planning'!B72)</f>
        <v/>
      </c>
      <c r="I84" s="7">
        <f>IF(H84="","",'Planning'!K72)</f>
        <v/>
      </c>
      <c r="J84" s="7">
        <f>IF(H84="","",'Planning'!M72)</f>
        <v/>
      </c>
    </row>
    <row r="85">
      <c r="A85" s="9">
        <f>IF('Équipe'!A73="","",'Équipe'!A73)</f>
        <v/>
      </c>
      <c r="B85" s="23">
        <f>IF(A85="","",COUNTIF('Planning'!$D$2:$D$111,A85))</f>
        <v/>
      </c>
      <c r="C85" s="10">
        <f>IF(A85="","",SUMIF('Planning'!$D$2:$D$111,A85,'Planning'!$K$2:$K$111))</f>
        <v/>
      </c>
      <c r="H85" s="24">
        <f>IF('Planning'!B73="","",'Planning'!B73)</f>
        <v/>
      </c>
      <c r="I85" s="10">
        <f>IF(H85="","",'Planning'!K73)</f>
        <v/>
      </c>
      <c r="J85" s="10">
        <f>IF(H85="","",'Planning'!M73)</f>
        <v/>
      </c>
    </row>
    <row r="86">
      <c r="A86" s="4">
        <f>IF('Équipe'!A74="","",'Équipe'!A74)</f>
        <v/>
      </c>
      <c r="B86" s="21">
        <f>IF(A86="","",COUNTIF('Planning'!$D$2:$D$111,A86))</f>
        <v/>
      </c>
      <c r="C86" s="7">
        <f>IF(A86="","",SUMIF('Planning'!$D$2:$D$111,A86,'Planning'!$K$2:$K$111))</f>
        <v/>
      </c>
      <c r="H86" s="22">
        <f>IF('Planning'!B74="","",'Planning'!B74)</f>
        <v/>
      </c>
      <c r="I86" s="7">
        <f>IF(H86="","",'Planning'!K74)</f>
        <v/>
      </c>
      <c r="J86" s="7">
        <f>IF(H86="","",'Planning'!M74)</f>
        <v/>
      </c>
    </row>
    <row r="87">
      <c r="A87" s="9">
        <f>IF('Équipe'!A75="","",'Équipe'!A75)</f>
        <v/>
      </c>
      <c r="B87" s="23">
        <f>IF(A87="","",COUNTIF('Planning'!$D$2:$D$111,A87))</f>
        <v/>
      </c>
      <c r="C87" s="10">
        <f>IF(A87="","",SUMIF('Planning'!$D$2:$D$111,A87,'Planning'!$K$2:$K$111))</f>
        <v/>
      </c>
      <c r="H87" s="24">
        <f>IF('Planning'!B75="","",'Planning'!B75)</f>
        <v/>
      </c>
      <c r="I87" s="10">
        <f>IF(H87="","",'Planning'!K75)</f>
        <v/>
      </c>
      <c r="J87" s="10">
        <f>IF(H87="","",'Planning'!M75)</f>
        <v/>
      </c>
    </row>
    <row r="88">
      <c r="A88" s="4">
        <f>IF('Équipe'!A76="","",'Équipe'!A76)</f>
        <v/>
      </c>
      <c r="B88" s="21">
        <f>IF(A88="","",COUNTIF('Planning'!$D$2:$D$111,A88))</f>
        <v/>
      </c>
      <c r="C88" s="7">
        <f>IF(A88="","",SUMIF('Planning'!$D$2:$D$111,A88,'Planning'!$K$2:$K$111))</f>
        <v/>
      </c>
      <c r="H88" s="22">
        <f>IF('Planning'!B76="","",'Planning'!B76)</f>
        <v/>
      </c>
      <c r="I88" s="7">
        <f>IF(H88="","",'Planning'!K76)</f>
        <v/>
      </c>
      <c r="J88" s="7">
        <f>IF(H88="","",'Planning'!M76)</f>
        <v/>
      </c>
    </row>
    <row r="89">
      <c r="A89" s="9">
        <f>IF('Équipe'!A77="","",'Équipe'!A77)</f>
        <v/>
      </c>
      <c r="B89" s="23">
        <f>IF(A89="","",COUNTIF('Planning'!$D$2:$D$111,A89))</f>
        <v/>
      </c>
      <c r="C89" s="10">
        <f>IF(A89="","",SUMIF('Planning'!$D$2:$D$111,A89,'Planning'!$K$2:$K$111))</f>
        <v/>
      </c>
      <c r="H89" s="24">
        <f>IF('Planning'!B77="","",'Planning'!B77)</f>
        <v/>
      </c>
      <c r="I89" s="10">
        <f>IF(H89="","",'Planning'!K77)</f>
        <v/>
      </c>
      <c r="J89" s="10">
        <f>IF(H89="","",'Planning'!M77)</f>
        <v/>
      </c>
    </row>
    <row r="90">
      <c r="A90" s="4">
        <f>IF('Équipe'!A78="","",'Équipe'!A78)</f>
        <v/>
      </c>
      <c r="B90" s="21">
        <f>IF(A90="","",COUNTIF('Planning'!$D$2:$D$111,A90))</f>
        <v/>
      </c>
      <c r="C90" s="7">
        <f>IF(A90="","",SUMIF('Planning'!$D$2:$D$111,A90,'Planning'!$K$2:$K$111))</f>
        <v/>
      </c>
      <c r="H90" s="22">
        <f>IF('Planning'!B78="","",'Planning'!B78)</f>
        <v/>
      </c>
      <c r="I90" s="7">
        <f>IF(H90="","",'Planning'!K78)</f>
        <v/>
      </c>
      <c r="J90" s="7">
        <f>IF(H90="","",'Planning'!M78)</f>
        <v/>
      </c>
    </row>
    <row r="91">
      <c r="A91" s="9">
        <f>IF('Équipe'!A79="","",'Équipe'!A79)</f>
        <v/>
      </c>
      <c r="B91" s="23">
        <f>IF(A91="","",COUNTIF('Planning'!$D$2:$D$111,A91))</f>
        <v/>
      </c>
      <c r="C91" s="10">
        <f>IF(A91="","",SUMIF('Planning'!$D$2:$D$111,A91,'Planning'!$K$2:$K$111))</f>
        <v/>
      </c>
      <c r="H91" s="24">
        <f>IF('Planning'!B79="","",'Planning'!B79)</f>
        <v/>
      </c>
      <c r="I91" s="10">
        <f>IF(H91="","",'Planning'!K79)</f>
        <v/>
      </c>
      <c r="J91" s="10">
        <f>IF(H91="","",'Planning'!M79)</f>
        <v/>
      </c>
    </row>
    <row r="92">
      <c r="A92" s="4">
        <f>IF('Équipe'!A80="","",'Équipe'!A80)</f>
        <v/>
      </c>
      <c r="B92" s="21">
        <f>IF(A92="","",COUNTIF('Planning'!$D$2:$D$111,A92))</f>
        <v/>
      </c>
      <c r="C92" s="7">
        <f>IF(A92="","",SUMIF('Planning'!$D$2:$D$111,A92,'Planning'!$K$2:$K$111))</f>
        <v/>
      </c>
      <c r="H92" s="22">
        <f>IF('Planning'!B80="","",'Planning'!B80)</f>
        <v/>
      </c>
      <c r="I92" s="7">
        <f>IF(H92="","",'Planning'!K80)</f>
        <v/>
      </c>
      <c r="J92" s="7">
        <f>IF(H92="","",'Planning'!M80)</f>
        <v/>
      </c>
    </row>
    <row r="93">
      <c r="A93" s="9">
        <f>IF('Équipe'!A81="","",'Équipe'!A81)</f>
        <v/>
      </c>
      <c r="B93" s="23">
        <f>IF(A93="","",COUNTIF('Planning'!$D$2:$D$111,A93))</f>
        <v/>
      </c>
      <c r="C93" s="10">
        <f>IF(A93="","",SUMIF('Planning'!$D$2:$D$111,A93,'Planning'!$K$2:$K$111))</f>
        <v/>
      </c>
      <c r="H93" s="24">
        <f>IF('Planning'!B81="","",'Planning'!B81)</f>
        <v/>
      </c>
      <c r="I93" s="10">
        <f>IF(H93="","",'Planning'!K81)</f>
        <v/>
      </c>
      <c r="J93" s="10">
        <f>IF(H93="","",'Planning'!M81)</f>
        <v/>
      </c>
    </row>
    <row r="94">
      <c r="A94" s="4">
        <f>IF('Équipe'!A82="","",'Équipe'!A82)</f>
        <v/>
      </c>
      <c r="B94" s="21">
        <f>IF(A94="","",COUNTIF('Planning'!$D$2:$D$111,A94))</f>
        <v/>
      </c>
      <c r="C94" s="7">
        <f>IF(A94="","",SUMIF('Planning'!$D$2:$D$111,A94,'Planning'!$K$2:$K$111))</f>
        <v/>
      </c>
      <c r="H94" s="22">
        <f>IF('Planning'!B82="","",'Planning'!B82)</f>
        <v/>
      </c>
      <c r="I94" s="7">
        <f>IF(H94="","",'Planning'!K82)</f>
        <v/>
      </c>
      <c r="J94" s="7">
        <f>IF(H94="","",'Planning'!M82)</f>
        <v/>
      </c>
    </row>
    <row r="95">
      <c r="A95" s="9">
        <f>IF('Équipe'!A83="","",'Équipe'!A83)</f>
        <v/>
      </c>
      <c r="B95" s="23">
        <f>IF(A95="","",COUNTIF('Planning'!$D$2:$D$111,A95))</f>
        <v/>
      </c>
      <c r="C95" s="10">
        <f>IF(A95="","",SUMIF('Planning'!$D$2:$D$111,A95,'Planning'!$K$2:$K$111))</f>
        <v/>
      </c>
      <c r="H95" s="24">
        <f>IF('Planning'!B83="","",'Planning'!B83)</f>
        <v/>
      </c>
      <c r="I95" s="10">
        <f>IF(H95="","",'Planning'!K83)</f>
        <v/>
      </c>
      <c r="J95" s="10">
        <f>IF(H95="","",'Planning'!M83)</f>
        <v/>
      </c>
    </row>
    <row r="96">
      <c r="A96" s="4">
        <f>IF('Équipe'!A84="","",'Équipe'!A84)</f>
        <v/>
      </c>
      <c r="B96" s="21">
        <f>IF(A96="","",COUNTIF('Planning'!$D$2:$D$111,A96))</f>
        <v/>
      </c>
      <c r="C96" s="7">
        <f>IF(A96="","",SUMIF('Planning'!$D$2:$D$111,A96,'Planning'!$K$2:$K$111))</f>
        <v/>
      </c>
      <c r="H96" s="22">
        <f>IF('Planning'!B84="","",'Planning'!B84)</f>
        <v/>
      </c>
      <c r="I96" s="7">
        <f>IF(H96="","",'Planning'!K84)</f>
        <v/>
      </c>
      <c r="J96" s="7">
        <f>IF(H96="","",'Planning'!M84)</f>
        <v/>
      </c>
    </row>
    <row r="97">
      <c r="A97" s="9">
        <f>IF('Équipe'!A85="","",'Équipe'!A85)</f>
        <v/>
      </c>
      <c r="B97" s="23">
        <f>IF(A97="","",COUNTIF('Planning'!$D$2:$D$111,A97))</f>
        <v/>
      </c>
      <c r="C97" s="10">
        <f>IF(A97="","",SUMIF('Planning'!$D$2:$D$111,A97,'Planning'!$K$2:$K$111))</f>
        <v/>
      </c>
      <c r="H97" s="24">
        <f>IF('Planning'!B85="","",'Planning'!B85)</f>
        <v/>
      </c>
      <c r="I97" s="10">
        <f>IF(H97="","",'Planning'!K85)</f>
        <v/>
      </c>
      <c r="J97" s="10">
        <f>IF(H97="","",'Planning'!M85)</f>
        <v/>
      </c>
    </row>
    <row r="98">
      <c r="A98" s="4">
        <f>IF('Équipe'!A86="","",'Équipe'!A86)</f>
        <v/>
      </c>
      <c r="B98" s="21">
        <f>IF(A98="","",COUNTIF('Planning'!$D$2:$D$111,A98))</f>
        <v/>
      </c>
      <c r="C98" s="7">
        <f>IF(A98="","",SUMIF('Planning'!$D$2:$D$111,A98,'Planning'!$K$2:$K$111))</f>
        <v/>
      </c>
      <c r="H98" s="22">
        <f>IF('Planning'!B86="","",'Planning'!B86)</f>
        <v/>
      </c>
      <c r="I98" s="7">
        <f>IF(H98="","",'Planning'!K86)</f>
        <v/>
      </c>
      <c r="J98" s="7">
        <f>IF(H98="","",'Planning'!M86)</f>
        <v/>
      </c>
    </row>
    <row r="99">
      <c r="A99" s="9">
        <f>IF('Équipe'!A87="","",'Équipe'!A87)</f>
        <v/>
      </c>
      <c r="B99" s="23">
        <f>IF(A99="","",COUNTIF('Planning'!$D$2:$D$111,A99))</f>
        <v/>
      </c>
      <c r="C99" s="10">
        <f>IF(A99="","",SUMIF('Planning'!$D$2:$D$111,A99,'Planning'!$K$2:$K$111))</f>
        <v/>
      </c>
      <c r="H99" s="24">
        <f>IF('Planning'!B87="","",'Planning'!B87)</f>
        <v/>
      </c>
      <c r="I99" s="10">
        <f>IF(H99="","",'Planning'!K87)</f>
        <v/>
      </c>
      <c r="J99" s="10">
        <f>IF(H99="","",'Planning'!M87)</f>
        <v/>
      </c>
    </row>
    <row r="100">
      <c r="A100" s="4">
        <f>IF('Équipe'!A88="","",'Équipe'!A88)</f>
        <v/>
      </c>
      <c r="B100" s="21">
        <f>IF(A100="","",COUNTIF('Planning'!$D$2:$D$111,A100))</f>
        <v/>
      </c>
      <c r="C100" s="7">
        <f>IF(A100="","",SUMIF('Planning'!$D$2:$D$111,A100,'Planning'!$K$2:$K$111))</f>
        <v/>
      </c>
      <c r="H100" s="22">
        <f>IF('Planning'!B88="","",'Planning'!B88)</f>
        <v/>
      </c>
      <c r="I100" s="7">
        <f>IF(H100="","",'Planning'!K88)</f>
        <v/>
      </c>
      <c r="J100" s="7">
        <f>IF(H100="","",'Planning'!M88)</f>
        <v/>
      </c>
    </row>
    <row r="101">
      <c r="A101" s="9">
        <f>IF('Équipe'!A89="","",'Équipe'!A89)</f>
        <v/>
      </c>
      <c r="B101" s="23">
        <f>IF(A101="","",COUNTIF('Planning'!$D$2:$D$111,A101))</f>
        <v/>
      </c>
      <c r="C101" s="10">
        <f>IF(A101="","",SUMIF('Planning'!$D$2:$D$111,A101,'Planning'!$K$2:$K$111))</f>
        <v/>
      </c>
      <c r="H101" s="24">
        <f>IF('Planning'!B89="","",'Planning'!B89)</f>
        <v/>
      </c>
      <c r="I101" s="10">
        <f>IF(H101="","",'Planning'!K89)</f>
        <v/>
      </c>
      <c r="J101" s="10">
        <f>IF(H101="","",'Planning'!M89)</f>
        <v/>
      </c>
    </row>
    <row r="102">
      <c r="A102" s="4">
        <f>IF('Équipe'!A90="","",'Équipe'!A90)</f>
        <v/>
      </c>
      <c r="B102" s="21">
        <f>IF(A102="","",COUNTIF('Planning'!$D$2:$D$111,A102))</f>
        <v/>
      </c>
      <c r="C102" s="7">
        <f>IF(A102="","",SUMIF('Planning'!$D$2:$D$111,A102,'Planning'!$K$2:$K$111))</f>
        <v/>
      </c>
      <c r="H102" s="22">
        <f>IF('Planning'!B90="","",'Planning'!B90)</f>
        <v/>
      </c>
      <c r="I102" s="7">
        <f>IF(H102="","",'Planning'!K90)</f>
        <v/>
      </c>
      <c r="J102" s="7">
        <f>IF(H102="","",'Planning'!M90)</f>
        <v/>
      </c>
    </row>
    <row r="103">
      <c r="A103" s="9">
        <f>IF('Équipe'!A91="","",'Équipe'!A91)</f>
        <v/>
      </c>
      <c r="B103" s="23">
        <f>IF(A103="","",COUNTIF('Planning'!$D$2:$D$111,A103))</f>
        <v/>
      </c>
      <c r="C103" s="10">
        <f>IF(A103="","",SUMIF('Planning'!$D$2:$D$111,A103,'Planning'!$K$2:$K$111))</f>
        <v/>
      </c>
      <c r="H103" s="24">
        <f>IF('Planning'!B91="","",'Planning'!B91)</f>
        <v/>
      </c>
      <c r="I103" s="10">
        <f>IF(H103="","",'Planning'!K91)</f>
        <v/>
      </c>
      <c r="J103" s="10">
        <f>IF(H103="","",'Planning'!M91)</f>
        <v/>
      </c>
    </row>
    <row r="104">
      <c r="A104" s="4">
        <f>IF('Équipe'!A92="","",'Équipe'!A92)</f>
        <v/>
      </c>
      <c r="B104" s="21">
        <f>IF(A104="","",COUNTIF('Planning'!$D$2:$D$111,A104))</f>
        <v/>
      </c>
      <c r="C104" s="7">
        <f>IF(A104="","",SUMIF('Planning'!$D$2:$D$111,A104,'Planning'!$K$2:$K$111))</f>
        <v/>
      </c>
      <c r="H104" s="22">
        <f>IF('Planning'!B92="","",'Planning'!B92)</f>
        <v/>
      </c>
      <c r="I104" s="7">
        <f>IF(H104="","",'Planning'!K92)</f>
        <v/>
      </c>
      <c r="J104" s="7">
        <f>IF(H104="","",'Planning'!M92)</f>
        <v/>
      </c>
    </row>
    <row r="105">
      <c r="A105" s="9">
        <f>IF('Équipe'!A93="","",'Équipe'!A93)</f>
        <v/>
      </c>
      <c r="B105" s="23">
        <f>IF(A105="","",COUNTIF('Planning'!$D$2:$D$111,A105))</f>
        <v/>
      </c>
      <c r="C105" s="10">
        <f>IF(A105="","",SUMIF('Planning'!$D$2:$D$111,A105,'Planning'!$K$2:$K$111))</f>
        <v/>
      </c>
      <c r="H105" s="24">
        <f>IF('Planning'!B93="","",'Planning'!B93)</f>
        <v/>
      </c>
      <c r="I105" s="10">
        <f>IF(H105="","",'Planning'!K93)</f>
        <v/>
      </c>
      <c r="J105" s="10">
        <f>IF(H105="","",'Planning'!M93)</f>
        <v/>
      </c>
    </row>
    <row r="106">
      <c r="A106" s="4">
        <f>IF('Équipe'!A94="","",'Équipe'!A94)</f>
        <v/>
      </c>
      <c r="B106" s="21">
        <f>IF(A106="","",COUNTIF('Planning'!$D$2:$D$111,A106))</f>
        <v/>
      </c>
      <c r="C106" s="7">
        <f>IF(A106="","",SUMIF('Planning'!$D$2:$D$111,A106,'Planning'!$K$2:$K$111))</f>
        <v/>
      </c>
      <c r="H106" s="22">
        <f>IF('Planning'!B94="","",'Planning'!B94)</f>
        <v/>
      </c>
      <c r="I106" s="7">
        <f>IF(H106="","",'Planning'!K94)</f>
        <v/>
      </c>
      <c r="J106" s="7">
        <f>IF(H106="","",'Planning'!M94)</f>
        <v/>
      </c>
    </row>
    <row r="107">
      <c r="A107" s="9">
        <f>IF('Équipe'!A95="","",'Équipe'!A95)</f>
        <v/>
      </c>
      <c r="B107" s="23">
        <f>IF(A107="","",COUNTIF('Planning'!$D$2:$D$111,A107))</f>
        <v/>
      </c>
      <c r="C107" s="10">
        <f>IF(A107="","",SUMIF('Planning'!$D$2:$D$111,A107,'Planning'!$K$2:$K$111))</f>
        <v/>
      </c>
      <c r="H107" s="24">
        <f>IF('Planning'!B95="","",'Planning'!B95)</f>
        <v/>
      </c>
      <c r="I107" s="10">
        <f>IF(H107="","",'Planning'!K95)</f>
        <v/>
      </c>
      <c r="J107" s="10">
        <f>IF(H107="","",'Planning'!M95)</f>
        <v/>
      </c>
    </row>
    <row r="108">
      <c r="A108" s="4">
        <f>IF('Équipe'!A96="","",'Équipe'!A96)</f>
        <v/>
      </c>
      <c r="B108" s="21">
        <f>IF(A108="","",COUNTIF('Planning'!$D$2:$D$111,A108))</f>
        <v/>
      </c>
      <c r="C108" s="7">
        <f>IF(A108="","",SUMIF('Planning'!$D$2:$D$111,A108,'Planning'!$K$2:$K$111))</f>
        <v/>
      </c>
      <c r="H108" s="22">
        <f>IF('Planning'!B96="","",'Planning'!B96)</f>
        <v/>
      </c>
      <c r="I108" s="7">
        <f>IF(H108="","",'Planning'!K96)</f>
        <v/>
      </c>
      <c r="J108" s="7">
        <f>IF(H108="","",'Planning'!M96)</f>
        <v/>
      </c>
    </row>
    <row r="109">
      <c r="A109" s="9">
        <f>IF('Équipe'!A97="","",'Équipe'!A97)</f>
        <v/>
      </c>
      <c r="B109" s="23">
        <f>IF(A109="","",COUNTIF('Planning'!$D$2:$D$111,A109))</f>
        <v/>
      </c>
      <c r="C109" s="10">
        <f>IF(A109="","",SUMIF('Planning'!$D$2:$D$111,A109,'Planning'!$K$2:$K$111))</f>
        <v/>
      </c>
      <c r="H109" s="24">
        <f>IF('Planning'!B97="","",'Planning'!B97)</f>
        <v/>
      </c>
      <c r="I109" s="10">
        <f>IF(H109="","",'Planning'!K97)</f>
        <v/>
      </c>
      <c r="J109" s="10">
        <f>IF(H109="","",'Planning'!M97)</f>
        <v/>
      </c>
    </row>
    <row r="110">
      <c r="A110" s="4">
        <f>IF('Équipe'!A98="","",'Équipe'!A98)</f>
        <v/>
      </c>
      <c r="B110" s="21">
        <f>IF(A110="","",COUNTIF('Planning'!$D$2:$D$111,A110))</f>
        <v/>
      </c>
      <c r="C110" s="7">
        <f>IF(A110="","",SUMIF('Planning'!$D$2:$D$111,A110,'Planning'!$K$2:$K$111))</f>
        <v/>
      </c>
      <c r="H110" s="22">
        <f>IF('Planning'!B98="","",'Planning'!B98)</f>
        <v/>
      </c>
      <c r="I110" s="7">
        <f>IF(H110="","",'Planning'!K98)</f>
        <v/>
      </c>
      <c r="J110" s="7">
        <f>IF(H110="","",'Planning'!M98)</f>
        <v/>
      </c>
    </row>
    <row r="111">
      <c r="A111" s="9">
        <f>IF('Équipe'!A99="","",'Équipe'!A99)</f>
        <v/>
      </c>
      <c r="B111" s="23">
        <f>IF(A111="","",COUNTIF('Planning'!$D$2:$D$111,A111))</f>
        <v/>
      </c>
      <c r="C111" s="10">
        <f>IF(A111="","",SUMIF('Planning'!$D$2:$D$111,A111,'Planning'!$K$2:$K$111))</f>
        <v/>
      </c>
      <c r="H111" s="24">
        <f>IF('Planning'!B99="","",'Planning'!B99)</f>
        <v/>
      </c>
      <c r="I111" s="10">
        <f>IF(H111="","",'Planning'!K99)</f>
        <v/>
      </c>
      <c r="J111" s="10">
        <f>IF(H111="","",'Planning'!M99)</f>
        <v/>
      </c>
    </row>
    <row r="112">
      <c r="A112" s="4">
        <f>IF('Équipe'!A100="","",'Équipe'!A100)</f>
        <v/>
      </c>
      <c r="B112" s="21">
        <f>IF(A112="","",COUNTIF('Planning'!$D$2:$D$111,A112))</f>
        <v/>
      </c>
      <c r="C112" s="7">
        <f>IF(A112="","",SUMIF('Planning'!$D$2:$D$111,A112,'Planning'!$K$2:$K$111))</f>
        <v/>
      </c>
      <c r="H112" s="22">
        <f>IF('Planning'!B100="","",'Planning'!B100)</f>
        <v/>
      </c>
      <c r="I112" s="7">
        <f>IF(H112="","",'Planning'!K100)</f>
        <v/>
      </c>
      <c r="J112" s="7">
        <f>IF(H112="","",'Planning'!M100)</f>
        <v/>
      </c>
    </row>
    <row r="113">
      <c r="A113" s="9">
        <f>IF('Équipe'!A101="","",'Équipe'!A101)</f>
        <v/>
      </c>
      <c r="B113" s="23">
        <f>IF(A113="","",COUNTIF('Planning'!$D$2:$D$111,A113))</f>
        <v/>
      </c>
      <c r="C113" s="10">
        <f>IF(A113="","",SUMIF('Planning'!$D$2:$D$111,A113,'Planning'!$K$2:$K$111))</f>
        <v/>
      </c>
      <c r="H113" s="24">
        <f>IF('Planning'!B101="","",'Planning'!B101)</f>
        <v/>
      </c>
      <c r="I113" s="10">
        <f>IF(H113="","",'Planning'!K101)</f>
        <v/>
      </c>
      <c r="J113" s="10">
        <f>IF(H113="","",'Planning'!M101)</f>
        <v/>
      </c>
    </row>
    <row r="114">
      <c r="H114" s="22">
        <f>IF('Planning'!B102="","",'Planning'!B102)</f>
        <v/>
      </c>
      <c r="I114" s="7">
        <f>IF(H114="","",'Planning'!K102)</f>
        <v/>
      </c>
      <c r="J114" s="7">
        <f>IF(H114="","",'Planning'!M102)</f>
        <v/>
      </c>
    </row>
    <row r="115">
      <c r="H115" s="24">
        <f>IF('Planning'!B103="","",'Planning'!B103)</f>
        <v/>
      </c>
      <c r="I115" s="10">
        <f>IF(H115="","",'Planning'!K103)</f>
        <v/>
      </c>
      <c r="J115" s="10">
        <f>IF(H115="","",'Planning'!M103)</f>
        <v/>
      </c>
    </row>
    <row r="116">
      <c r="H116" s="22">
        <f>IF('Planning'!B104="","",'Planning'!B104)</f>
        <v/>
      </c>
      <c r="I116" s="7">
        <f>IF(H116="","",'Planning'!K104)</f>
        <v/>
      </c>
      <c r="J116" s="7">
        <f>IF(H116="","",'Planning'!M104)</f>
        <v/>
      </c>
    </row>
    <row r="117">
      <c r="H117" s="24">
        <f>IF('Planning'!B105="","",'Planning'!B105)</f>
        <v/>
      </c>
      <c r="I117" s="10">
        <f>IF(H117="","",'Planning'!K105)</f>
        <v/>
      </c>
      <c r="J117" s="10">
        <f>IF(H117="","",'Planning'!M105)</f>
        <v/>
      </c>
    </row>
    <row r="118">
      <c r="H118" s="22">
        <f>IF('Planning'!B106="","",'Planning'!B106)</f>
        <v/>
      </c>
      <c r="I118" s="7">
        <f>IF(H118="","",'Planning'!K106)</f>
        <v/>
      </c>
      <c r="J118" s="7">
        <f>IF(H118="","",'Planning'!M106)</f>
        <v/>
      </c>
    </row>
    <row r="119">
      <c r="H119" s="24">
        <f>IF('Planning'!B107="","",'Planning'!B107)</f>
        <v/>
      </c>
      <c r="I119" s="10">
        <f>IF(H119="","",'Planning'!K107)</f>
        <v/>
      </c>
      <c r="J119" s="10">
        <f>IF(H119="","",'Planning'!M107)</f>
        <v/>
      </c>
    </row>
    <row r="120">
      <c r="H120" s="22">
        <f>IF('Planning'!B108="","",'Planning'!B108)</f>
        <v/>
      </c>
      <c r="I120" s="7">
        <f>IF(H120="","",'Planning'!K108)</f>
        <v/>
      </c>
      <c r="J120" s="7">
        <f>IF(H120="","",'Planning'!M108)</f>
        <v/>
      </c>
    </row>
    <row r="121">
      <c r="H121" s="24">
        <f>IF('Planning'!B109="","",'Planning'!B109)</f>
        <v/>
      </c>
      <c r="I121" s="10">
        <f>IF(H121="","",'Planning'!K109)</f>
        <v/>
      </c>
      <c r="J121" s="10">
        <f>IF(H121="","",'Planning'!M109)</f>
        <v/>
      </c>
    </row>
    <row r="122">
      <c r="H122" s="22">
        <f>IF('Planning'!B110="","",'Planning'!B110)</f>
        <v/>
      </c>
      <c r="I122" s="7">
        <f>IF(H122="","",'Planning'!K110)</f>
        <v/>
      </c>
      <c r="J122" s="7">
        <f>IF(H122="","",'Planning'!M110)</f>
        <v/>
      </c>
    </row>
    <row r="123">
      <c r="H123" s="24">
        <f>IF('Planning'!B111="","",'Planning'!B111)</f>
        <v/>
      </c>
      <c r="I123" s="10">
        <f>IF(H123="","",'Planning'!K111)</f>
        <v/>
      </c>
      <c r="J123" s="10">
        <f>IF(H123="","",'Planning'!M111)</f>
        <v/>
      </c>
    </row>
  </sheetData>
  <mergeCells count="1">
    <mergeCell ref="A1:J1"/>
  </mergeCells>
  <conditionalFormatting sqref="B10">
    <cfRule type="expression" priority="1" dxfId="2" stopIfTrue="1">
      <formula>$B$10&lt;0</formula>
    </cfRule>
    <cfRule type="expression" priority="2" dxfId="0" stopIfTrue="1">
      <formula>$B$10&gt;0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C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48" customWidth="1" min="3" max="3"/>
  </cols>
  <sheetData>
    <row r="1" ht="32" customHeight="1">
      <c r="A1" s="16" t="inlineStr">
        <is>
          <t>Instructions d'utilisation du planning</t>
        </is>
      </c>
    </row>
    <row r="3">
      <c r="A3" s="1" t="inlineStr">
        <is>
          <t>Étape</t>
        </is>
      </c>
      <c r="B3" s="1" t="inlineStr">
        <is>
          <t>Consigne</t>
        </is>
      </c>
      <c r="C3" s="1" t="inlineStr">
        <is>
          <t>Conseil pratique</t>
        </is>
      </c>
    </row>
    <row r="4" ht="42" customHeight="1">
      <c r="A4" s="21" t="inlineStr">
        <is>
          <t>1</t>
        </is>
      </c>
      <c r="B4" s="25" t="inlineStr">
        <is>
          <t>Saisir ou modifier les créneaux dans la feuille Planning.</t>
        </is>
      </c>
      <c r="C4" s="25" t="inlineStr">
        <is>
          <t>Les cellules jaunes correspondent aux informations modifiables.</t>
        </is>
      </c>
    </row>
    <row r="5" ht="42" customHeight="1">
      <c r="A5" s="23" t="inlineStr">
        <is>
          <t>2</t>
        </is>
      </c>
      <c r="B5" s="26" t="inlineStr">
        <is>
          <t>Sélectionner les collaborateurs dans la liste de référence.</t>
        </is>
      </c>
      <c r="C5" s="26" t="inlineStr">
        <is>
          <t>Utiliser la liste déroulante de la colonne Collaborateur.</t>
        </is>
      </c>
    </row>
    <row r="6" ht="42" customHeight="1">
      <c r="A6" s="21" t="inlineStr">
        <is>
          <t>3</t>
        </is>
      </c>
      <c r="B6" s="25" t="inlineStr">
        <is>
          <t>Vérifier les heures prévues, réalisées et les écarts.</t>
        </is>
      </c>
      <c r="C6" s="25" t="inlineStr">
        <is>
          <t>Les écarts négatifs et les taux inférieurs à 90 % sont signalés en rouge.</t>
        </is>
      </c>
    </row>
    <row r="7" ht="42" customHeight="1">
      <c r="A7" s="23" t="inlineStr">
        <is>
          <t>4</t>
        </is>
      </c>
      <c r="B7" s="26" t="inlineStr">
        <is>
          <t>Utiliser la feuille Synthèse pour suivre la charge et les absences.</t>
        </is>
      </c>
      <c r="C7" s="26" t="inlineStr">
        <is>
          <t>Les graphiques utilisent l'ensemble des lignes préparées du planning.</t>
        </is>
      </c>
    </row>
    <row r="8" ht="42" customHeight="1">
      <c r="A8" s="21" t="inlineStr">
        <is>
          <t>5</t>
        </is>
      </c>
      <c r="B8" s="25" t="inlineStr">
        <is>
          <t>Ajouter les nouveaux collaborateurs dans la feuille Équipe avant de les affecter au planning.</t>
        </is>
      </c>
      <c r="C8" s="25" t="inlineStr">
        <is>
          <t>Renseigner le collaborateur, la fonction, le site principal et le taux horaire.</t>
        </is>
      </c>
    </row>
    <row r="11">
      <c r="A11" s="18" t="inlineStr">
        <is>
          <t>Repères visuels</t>
        </is>
      </c>
      <c r="B11" s="18" t="inlineStr"/>
      <c r="C11" s="18" t="inlineStr"/>
    </row>
    <row r="12">
      <c r="A12" s="27" t="inlineStr">
        <is>
          <t>Cellule jaune</t>
        </is>
      </c>
      <c r="B12" s="26" t="inlineStr">
        <is>
          <t>Information à saisir ou à modifier</t>
        </is>
      </c>
      <c r="C12" s="26" t="inlineStr">
        <is>
          <t>Saisie</t>
        </is>
      </c>
    </row>
    <row r="13">
      <c r="A13" s="28" t="inlineStr">
        <is>
          <t>Cellule verte</t>
        </is>
      </c>
      <c r="B13" s="26" t="inlineStr">
        <is>
          <t>Créneau confirmé ou écart positif</t>
        </is>
      </c>
      <c r="C13" s="26" t="inlineStr">
        <is>
          <t>Suivi favorable</t>
        </is>
      </c>
    </row>
    <row r="14">
      <c r="A14" s="29" t="inlineStr">
        <is>
          <t>Cellule orange</t>
        </is>
      </c>
      <c r="B14" s="26" t="inlineStr">
        <is>
          <t>Créneau à confirmer ou total</t>
        </is>
      </c>
      <c r="C14" s="26" t="inlineStr">
        <is>
          <t>Vérification nécessaire</t>
        </is>
      </c>
    </row>
    <row r="15">
      <c r="A15" s="30" t="inlineStr">
        <is>
          <t>Cellule rouge</t>
        </is>
      </c>
      <c r="B15" s="26" t="inlineStr">
        <is>
          <t>Annulation, écart négatif ou taux faible</t>
        </is>
      </c>
      <c r="C15" s="26" t="inlineStr">
        <is>
          <t>Alerte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2026-09-08T17:55:54Z</dcterms:created>
  <dcterms:modified xmlns:dcterms="http://purl.org/dc/terms/" xmlns:xsi="http://www.w3.org/2001/XMLSchema-instance" xsi:type="dcterms:W3CDTF">2026-09-08T17:55:54Z</dcterms:modified>
</cp:coreProperties>
</file>