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DGD" sheetId="1" state="visible" r:id="rId1"/>
    <sheet xmlns:r="http://schemas.openxmlformats.org/officeDocument/2006/relationships" name="Synthèse DGD" sheetId="2" state="visible" r:id="rId2"/>
    <sheet xmlns:r="http://schemas.openxmlformats.org/officeDocument/2006/relationships" name="Paramètres &amp; aide" sheetId="3" state="visible" r:id="rId3"/>
  </sheets>
  <definedNames>
    <definedName name="_xlnm._FilterDatabase" localSheetId="0" hidden="1">'Suivi DGD'!$A$5:$W$105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&quot; €&quot;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000000"/>
      <sz val="10"/>
    </font>
    <font>
      <name val="Aptos"/>
      <b val="1"/>
      <color rgb="00FFFFFF"/>
      <sz val="11"/>
    </font>
    <font>
      <name val="Aptos"/>
      <color rgb="00000000"/>
      <sz val="10"/>
    </font>
    <font>
      <name val="Aptos"/>
      <b val="1"/>
      <color rgb="00000000"/>
      <sz val="11"/>
    </font>
  </fonts>
  <fills count="7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EAF7F1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9731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49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000000"/>
        <sz val="10"/>
      </font>
      <fill>
        <patternFill patternType="solid">
          <fgColor rgb="00F9731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exécuté HT par lot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 DGD'!E4</f>
            </strRef>
          </tx>
          <spPr>
            <a:solidFill xmlns:a="http://schemas.openxmlformats.org/drawingml/2006/main">
              <a:srgbClr val="12946A"/>
            </a:solidFill>
            <a:ln xmlns:a="http://schemas.openxmlformats.org/drawingml/2006/main">
              <a:solidFill>
                <a:srgbClr val="0E7A54"/>
              </a:solidFill>
              <a:prstDash val="solid"/>
            </a:ln>
          </spPr>
          <cat>
            <numRef>
              <f>'Synthèse DGD'!$D$5:$D$13</f>
            </numRef>
          </cat>
          <val>
            <numRef>
              <f>'Synthèse DGD'!$E$5:$E$13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montant TTC par entreprise</a:t>
            </a:r>
          </a:p>
        </rich>
      </tx>
    </title>
    <plotArea>
      <pieChart>
        <varyColors val="1"/>
        <ser>
          <idx val="0"/>
          <order val="0"/>
          <tx>
            <strRef>
              <f>'Suivi DGD'!P5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prstDash val="solid"/>
            </a:ln>
          </spPr>
          <cat>
            <numRef>
              <f>'Suivi DGD'!$D$6:$D$105</f>
            </numRef>
          </cat>
          <val>
            <numRef>
              <f>'Suivi DGD'!$P$6:$P$105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des travaux exécutés HT</a:t>
            </a:r>
          </a:p>
        </rich>
      </tx>
    </title>
    <plotArea>
      <lineChart>
        <grouping val="standard"/>
        <ser>
          <idx val="0"/>
          <order val="0"/>
          <tx>
            <strRef>
              <f>'Suivi DGD'!K5</f>
            </strRef>
          </tx>
          <spPr>
            <a:ln xmlns:a="http://schemas.openxmlformats.org/drawingml/2006/main" w="28575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'Suivi DGD'!$B$6:$B$105</f>
            </numRef>
          </cat>
          <val>
            <numRef>
              <f>'Suivi DGD'!$K$6:$K$105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 de situation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54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38" customWidth="1" min="4" max="4"/>
    <col width="17" customWidth="1" min="5" max="5"/>
    <col width="19" customWidth="1" min="6" max="6"/>
    <col width="19" customWidth="1" min="7" max="7"/>
    <col width="20" customWidth="1" min="8" max="8"/>
    <col width="20" customWidth="1" min="9" max="9"/>
    <col width="21" customWidth="1" min="10" max="10"/>
    <col width="20" customWidth="1" min="11" max="11"/>
    <col width="19" customWidth="1" min="12" max="12"/>
    <col width="19" customWidth="1" min="13" max="13"/>
    <col width="12" customWidth="1" min="14" max="14"/>
    <col width="16" customWidth="1" min="15" max="15"/>
    <col width="17" customWidth="1" min="16" max="16"/>
    <col width="18" customWidth="1" min="17" max="17"/>
    <col width="19" customWidth="1" min="18" max="18"/>
    <col width="17" customWidth="1" min="19" max="19"/>
    <col width="15" customWidth="1" min="20" max="20"/>
    <col width="17" customWidth="1" min="21" max="21"/>
    <col width="23" customWidth="1" min="22" max="22"/>
    <col width="38" customWidth="1" min="23" max="23"/>
  </cols>
  <sheetData>
    <row r="1" ht="28" customHeight="1">
      <c r="A1" s="1" t="inlineStr">
        <is>
          <t>DGD – Décompte Général Définitif</t>
        </is>
      </c>
    </row>
    <row r="2" ht="22" customHeight="1">
      <c r="A2" s="2" t="inlineStr">
        <is>
          <t>Saisir ou modifier les cellules jaunes. Les cellules calculées se mettent à jour automatiquement.</t>
        </is>
      </c>
    </row>
    <row r="5" ht="42" customHeight="1">
      <c r="A5" s="3" t="inlineStr">
        <is>
          <t>N° situation</t>
        </is>
      </c>
      <c r="B5" s="3" t="inlineStr">
        <is>
          <t>Date de situation</t>
        </is>
      </c>
      <c r="C5" s="3" t="inlineStr">
        <is>
          <t>Période</t>
        </is>
      </c>
      <c r="D5" s="3" t="inlineStr">
        <is>
          <t>Titulaire / entreprise</t>
        </is>
      </c>
      <c r="E5" s="3" t="inlineStr">
        <is>
          <t>SIRET</t>
        </is>
      </c>
      <c r="F5" s="3" t="inlineStr">
        <is>
          <t>Lot</t>
        </is>
      </c>
      <c r="G5" s="3" t="inlineStr">
        <is>
          <t>Ville du chantier</t>
        </is>
      </c>
      <c r="H5" s="3" t="inlineStr">
        <is>
          <t>Montant marché initial HT (€)</t>
        </is>
      </c>
      <c r="I5" s="3" t="inlineStr">
        <is>
          <t>Montant des avenants HT (€)</t>
        </is>
      </c>
      <c r="J5" s="3" t="inlineStr">
        <is>
          <t>Montant révisé du marché HT (€)</t>
        </is>
      </c>
      <c r="K5" s="3" t="inlineStr">
        <is>
          <t>Travaux exécutés HT (€)</t>
        </is>
      </c>
      <c r="L5" s="3" t="inlineStr">
        <is>
          <t>Révision de prix HT (€)</t>
        </is>
      </c>
      <c r="M5" s="3" t="inlineStr">
        <is>
          <t>Total facturé HT (€)</t>
        </is>
      </c>
      <c r="N5" s="3" t="inlineStr">
        <is>
          <t>TVA (%)</t>
        </is>
      </c>
      <c r="O5" s="3" t="inlineStr">
        <is>
          <t>TVA (€)</t>
        </is>
      </c>
      <c r="P5" s="3" t="inlineStr">
        <is>
          <t>Total TTC (€)</t>
        </is>
      </c>
      <c r="Q5" s="3" t="inlineStr">
        <is>
          <t>Retenue de garantie (%)</t>
        </is>
      </c>
      <c r="R5" s="3" t="inlineStr">
        <is>
          <t>Retenue de garantie (€)</t>
        </is>
      </c>
      <c r="S5" s="3" t="inlineStr">
        <is>
          <t>Avance versée (€)</t>
        </is>
      </c>
      <c r="T5" s="3" t="inlineStr">
        <is>
          <t>Pénalités (€)</t>
        </is>
      </c>
      <c r="U5" s="3" t="inlineStr">
        <is>
          <t>Net à payer (€)</t>
        </is>
      </c>
      <c r="V5" s="3" t="inlineStr">
        <is>
          <t>Statut</t>
        </is>
      </c>
      <c r="W5" s="3" t="inlineStr">
        <is>
          <t>Observations</t>
        </is>
      </c>
    </row>
    <row r="6">
      <c r="A6" s="4" t="n">
        <v>1</v>
      </c>
      <c r="B6" s="5" t="n">
        <v>46037</v>
      </c>
      <c r="C6" s="6" t="inlineStr">
        <is>
          <t>Janvier 2026</t>
        </is>
      </c>
      <c r="D6" s="6" t="inlineStr">
        <is>
          <t>Camille Martin — Entreprise Bâtir Rhône</t>
        </is>
      </c>
      <c r="E6" s="7" t="inlineStr">
        <is>
          <t>55210012300018</t>
        </is>
      </c>
      <c r="F6" s="6" t="inlineStr">
        <is>
          <t>Gros œuvre</t>
        </is>
      </c>
      <c r="G6" s="6" t="inlineStr">
        <is>
          <t>Lyon</t>
        </is>
      </c>
      <c r="H6" s="8" t="n">
        <v>480000</v>
      </c>
      <c r="I6" s="8" t="n">
        <v>25000</v>
      </c>
      <c r="J6" s="9">
        <f>IF($A6="","",IFERROR($H6+$I6,0))</f>
        <v/>
      </c>
      <c r="K6" s="8" t="n">
        <v>355000</v>
      </c>
      <c r="L6" s="8" t="n">
        <v>4200</v>
      </c>
      <c r="M6" s="9">
        <f>IF($A6="","",IFERROR($K6+$L6,0))</f>
        <v/>
      </c>
      <c r="N6" s="10" t="n">
        <v>0.2</v>
      </c>
      <c r="O6" s="9">
        <f>IF($A6="","",IFERROR($M6*$N6,0))</f>
        <v/>
      </c>
      <c r="P6" s="9">
        <f>IF($A6="","",IFERROR($M6+$O6,0))</f>
        <v/>
      </c>
      <c r="Q6" s="10" t="n">
        <v>0.05</v>
      </c>
      <c r="R6" s="9">
        <f>IF($A6="","",IFERROR($M6*$Q6,0))</f>
        <v/>
      </c>
      <c r="S6" s="8" t="n">
        <v>15000</v>
      </c>
      <c r="T6" s="8" t="n">
        <v>0</v>
      </c>
      <c r="U6" s="9">
        <f>IF($A6="","",IFERROR($P6-$R6-$S6-$T6,0))</f>
        <v/>
      </c>
      <c r="V6" s="11">
        <f>IF($A6="","",IF($U6&gt;0,"À régler",IF($U6=0,"Soldé","Crédit à régulariser")))</f>
        <v/>
      </c>
      <c r="W6" s="6" t="inlineStr">
        <is>
          <t>Situation validée par le maître d'œuvre</t>
        </is>
      </c>
    </row>
    <row r="7">
      <c r="A7" s="4" t="n">
        <v>2</v>
      </c>
      <c r="B7" s="5" t="n">
        <v>46065</v>
      </c>
      <c r="C7" s="6" t="inlineStr">
        <is>
          <t>Février 2026</t>
        </is>
      </c>
      <c r="D7" s="6" t="inlineStr">
        <is>
          <t>Julien Bernard — SASU Travaux Atlas</t>
        </is>
      </c>
      <c r="E7" s="7" t="inlineStr">
        <is>
          <t>84231045600024</t>
        </is>
      </c>
      <c r="F7" s="6" t="inlineStr">
        <is>
          <t>Voirie</t>
        </is>
      </c>
      <c r="G7" s="6" t="inlineStr">
        <is>
          <t>Toulouse</t>
        </is>
      </c>
      <c r="H7" s="8" t="n">
        <v>265000</v>
      </c>
      <c r="I7" s="8" t="n">
        <v>12000</v>
      </c>
      <c r="J7" s="12">
        <f>IF($A7="","",IFERROR($H7+$I7,0))</f>
        <v/>
      </c>
      <c r="K7" s="8" t="n">
        <v>198000</v>
      </c>
      <c r="L7" s="8" t="n">
        <v>2300</v>
      </c>
      <c r="M7" s="12">
        <f>IF($A7="","",IFERROR($K7+$L7,0))</f>
        <v/>
      </c>
      <c r="N7" s="10" t="n">
        <v>0.2</v>
      </c>
      <c r="O7" s="12">
        <f>IF($A7="","",IFERROR($M7*$N7,0))</f>
        <v/>
      </c>
      <c r="P7" s="12">
        <f>IF($A7="","",IFERROR($M7+$O7,0))</f>
        <v/>
      </c>
      <c r="Q7" s="10" t="n">
        <v>0.03</v>
      </c>
      <c r="R7" s="12">
        <f>IF($A7="","",IFERROR($M7*$Q7,0))</f>
        <v/>
      </c>
      <c r="S7" s="8" t="n">
        <v>8500</v>
      </c>
      <c r="T7" s="8" t="n">
        <v>1750</v>
      </c>
      <c r="U7" s="12">
        <f>IF($A7="","",IFERROR($P7-$R7-$S7-$T7,0))</f>
        <v/>
      </c>
      <c r="V7" s="13">
        <f>IF($A7="","",IF($U7&gt;0,"À régler",IF($U7=0,"Soldé","Crédit à régulariser")))</f>
        <v/>
      </c>
      <c r="W7" s="6" t="inlineStr">
        <is>
          <t>Pénalités appliquées pour retard partiel</t>
        </is>
      </c>
    </row>
    <row r="8">
      <c r="A8" s="4" t="n">
        <v>3</v>
      </c>
      <c r="B8" s="5" t="n">
        <v>46099</v>
      </c>
      <c r="C8" s="6" t="inlineStr">
        <is>
          <t>Mars 2026</t>
        </is>
      </c>
      <c r="D8" s="6" t="inlineStr">
        <is>
          <t>Chloé Petit — Construction Atlantique</t>
        </is>
      </c>
      <c r="E8" s="7" t="inlineStr">
        <is>
          <t>61154078900031</t>
        </is>
      </c>
      <c r="F8" s="6" t="inlineStr">
        <is>
          <t>Électricité</t>
        </is>
      </c>
      <c r="G8" s="6" t="inlineStr">
        <is>
          <t>Bordeaux</t>
        </is>
      </c>
      <c r="H8" s="8" t="n">
        <v>175000</v>
      </c>
      <c r="I8" s="8" t="n">
        <v>8000</v>
      </c>
      <c r="J8" s="9">
        <f>IF($A8="","",IFERROR($H8+$I8,0))</f>
        <v/>
      </c>
      <c r="K8" s="8" t="n">
        <v>124000</v>
      </c>
      <c r="L8" s="8" t="n">
        <v>1500</v>
      </c>
      <c r="M8" s="9">
        <f>IF($A8="","",IFERROR($K8+$L8,0))</f>
        <v/>
      </c>
      <c r="N8" s="10" t="n">
        <v>0.2</v>
      </c>
      <c r="O8" s="9">
        <f>IF($A8="","",IFERROR($M8*$N8,0))</f>
        <v/>
      </c>
      <c r="P8" s="9">
        <f>IF($A8="","",IFERROR($M8+$O8,0))</f>
        <v/>
      </c>
      <c r="Q8" s="10" t="n">
        <v>0.05</v>
      </c>
      <c r="R8" s="9">
        <f>IF($A8="","",IFERROR($M8*$Q8,0))</f>
        <v/>
      </c>
      <c r="S8" s="8" t="n">
        <v>12000</v>
      </c>
      <c r="T8" s="8" t="n">
        <v>0</v>
      </c>
      <c r="U8" s="9">
        <f>IF($A8="","",IFERROR($P8-$R8-$S8-$T8,0))</f>
        <v/>
      </c>
      <c r="V8" s="11">
        <f>IF($A8="","",IF($U8&gt;0,"À régler",IF($U8=0,"Soldé","Crédit à régulariser")))</f>
        <v/>
      </c>
      <c r="W8" s="6" t="inlineStr">
        <is>
          <t>Travaux électriques conformes</t>
        </is>
      </c>
    </row>
    <row r="9">
      <c r="A9" s="4" t="n">
        <v>4</v>
      </c>
      <c r="B9" s="5" t="n">
        <v>46128</v>
      </c>
      <c r="C9" s="6" t="inlineStr">
        <is>
          <t>Avril 2026</t>
        </is>
      </c>
      <c r="D9" s="6" t="inlineStr">
        <is>
          <t>Thomas Leroy — SARL Méditerranée BTP</t>
        </is>
      </c>
      <c r="E9" s="7" t="inlineStr">
        <is>
          <t>79462013500047</t>
        </is>
      </c>
      <c r="F9" s="6" t="inlineStr">
        <is>
          <t>Plomberie</t>
        </is>
      </c>
      <c r="G9" s="6" t="inlineStr">
        <is>
          <t>Marseille</t>
        </is>
      </c>
      <c r="H9" s="8" t="n">
        <v>142000</v>
      </c>
      <c r="I9" s="8" t="n">
        <v>-5000</v>
      </c>
      <c r="J9" s="12">
        <f>IF($A9="","",IFERROR($H9+$I9,0))</f>
        <v/>
      </c>
      <c r="K9" s="8" t="n">
        <v>89000</v>
      </c>
      <c r="L9" s="8" t="n">
        <v>950</v>
      </c>
      <c r="M9" s="12">
        <f>IF($A9="","",IFERROR($K9+$L9,0))</f>
        <v/>
      </c>
      <c r="N9" s="10" t="n">
        <v>0.1</v>
      </c>
      <c r="O9" s="12">
        <f>IF($A9="","",IFERROR($M9*$N9,0))</f>
        <v/>
      </c>
      <c r="P9" s="12">
        <f>IF($A9="","",IFERROR($M9+$O9,0))</f>
        <v/>
      </c>
      <c r="Q9" s="10" t="n">
        <v>0.05</v>
      </c>
      <c r="R9" s="12">
        <f>IF($A9="","",IFERROR($M9*$Q9,0))</f>
        <v/>
      </c>
      <c r="S9" s="8" t="n">
        <v>7500</v>
      </c>
      <c r="T9" s="8" t="n">
        <v>0</v>
      </c>
      <c r="U9" s="12">
        <f>IF($A9="","",IFERROR($P9-$R9-$S9-$T9,0))</f>
        <v/>
      </c>
      <c r="V9" s="13">
        <f>IF($A9="","",IF($U9&gt;0,"À régler",IF($U9=0,"Soldé","Crédit à régulariser")))</f>
        <v/>
      </c>
      <c r="W9" s="6" t="inlineStr">
        <is>
          <t>Avenant de diminution intégré</t>
        </is>
      </c>
    </row>
    <row r="10">
      <c r="A10" s="4" t="n">
        <v>5</v>
      </c>
      <c r="B10" s="5" t="n">
        <v>46156</v>
      </c>
      <c r="C10" s="6" t="inlineStr">
        <is>
          <t>Mai 2026</t>
        </is>
      </c>
      <c r="D10" s="6" t="inlineStr">
        <is>
          <t>Léa Moreau — Éco-Rénovation Nord</t>
        </is>
      </c>
      <c r="E10" s="7" t="inlineStr">
        <is>
          <t>48723065400019</t>
        </is>
      </c>
      <c r="F10" s="6" t="inlineStr">
        <is>
          <t>Isolation</t>
        </is>
      </c>
      <c r="G10" s="6" t="inlineStr">
        <is>
          <t>Lille</t>
        </is>
      </c>
      <c r="H10" s="8" t="n">
        <v>98000</v>
      </c>
      <c r="I10" s="8" t="n">
        <v>15000</v>
      </c>
      <c r="J10" s="9">
        <f>IF($A10="","",IFERROR($H10+$I10,0))</f>
        <v/>
      </c>
      <c r="K10" s="8" t="n">
        <v>76000</v>
      </c>
      <c r="L10" s="8" t="n">
        <v>1800</v>
      </c>
      <c r="M10" s="9">
        <f>IF($A10="","",IFERROR($K10+$L10,0))</f>
        <v/>
      </c>
      <c r="N10" s="10" t="n">
        <v>0.055</v>
      </c>
      <c r="O10" s="9">
        <f>IF($A10="","",IFERROR($M10*$N10,0))</f>
        <v/>
      </c>
      <c r="P10" s="9">
        <f>IF($A10="","",IFERROR($M10+$O10,0))</f>
        <v/>
      </c>
      <c r="Q10" s="10" t="n">
        <v>0.03</v>
      </c>
      <c r="R10" s="9">
        <f>IF($A10="","",IFERROR($M10*$Q10,0))</f>
        <v/>
      </c>
      <c r="S10" s="8" t="n">
        <v>4000</v>
      </c>
      <c r="T10" s="8" t="n">
        <v>0</v>
      </c>
      <c r="U10" s="9">
        <f>IF($A10="","",IFERROR($P10-$R10-$S10-$T10,0))</f>
        <v/>
      </c>
      <c r="V10" s="11">
        <f>IF($A10="","",IF($U10&gt;0,"À régler",IF($U10=0,"Soldé","Crédit à régulariser")))</f>
        <v/>
      </c>
      <c r="W10" s="6" t="inlineStr">
        <is>
          <t>Taux réduit de TVA appliqué</t>
        </is>
      </c>
    </row>
    <row r="11">
      <c r="A11" s="4" t="n">
        <v>6</v>
      </c>
      <c r="B11" s="5" t="n">
        <v>46184</v>
      </c>
      <c r="C11" s="6" t="inlineStr">
        <is>
          <t>Juin 2026</t>
        </is>
      </c>
      <c r="D11" s="6" t="inlineStr">
        <is>
          <t>Nicolas Garcia — Ouest Génie Civil</t>
        </is>
      </c>
      <c r="E11" s="7" t="inlineStr">
        <is>
          <t>35981024600056</t>
        </is>
      </c>
      <c r="F11" s="6" t="inlineStr">
        <is>
          <t>Terrassement</t>
        </is>
      </c>
      <c r="G11" s="6" t="inlineStr">
        <is>
          <t>Nantes</t>
        </is>
      </c>
      <c r="H11" s="8" t="n">
        <v>320000</v>
      </c>
      <c r="I11" s="8" t="n">
        <v>30000</v>
      </c>
      <c r="J11" s="12">
        <f>IF($A11="","",IFERROR($H11+$I11,0))</f>
        <v/>
      </c>
      <c r="K11" s="8" t="n">
        <v>250000</v>
      </c>
      <c r="L11" s="8" t="n">
        <v>3200</v>
      </c>
      <c r="M11" s="12">
        <f>IF($A11="","",IFERROR($K11+$L11,0))</f>
        <v/>
      </c>
      <c r="N11" s="10" t="n">
        <v>0.2</v>
      </c>
      <c r="O11" s="12">
        <f>IF($A11="","",IFERROR($M11*$N11,0))</f>
        <v/>
      </c>
      <c r="P11" s="12">
        <f>IF($A11="","",IFERROR($M11+$O11,0))</f>
        <v/>
      </c>
      <c r="Q11" s="10" t="n">
        <v>0.05</v>
      </c>
      <c r="R11" s="12">
        <f>IF($A11="","",IFERROR($M11*$Q11,0))</f>
        <v/>
      </c>
      <c r="S11" s="8" t="n">
        <v>30000</v>
      </c>
      <c r="T11" s="8" t="n">
        <v>2200</v>
      </c>
      <c r="U11" s="12">
        <f>IF($A11="","",IFERROR($P11-$R11-$S11-$T11,0))</f>
        <v/>
      </c>
      <c r="V11" s="13">
        <f>IF($A11="","",IF($U11&gt;0,"À régler",IF($U11=0,"Soldé","Crédit à régulariser")))</f>
        <v/>
      </c>
      <c r="W11" s="6" t="inlineStr">
        <is>
          <t>Pénalités prévues au marché</t>
        </is>
      </c>
    </row>
    <row r="12">
      <c r="A12" s="4" t="n">
        <v>7</v>
      </c>
      <c r="B12" s="5" t="n">
        <v>46219</v>
      </c>
      <c r="C12" s="6" t="inlineStr">
        <is>
          <t>Juillet 2026</t>
        </is>
      </c>
      <c r="D12" s="6" t="inlineStr">
        <is>
          <t>Manon Roux — Alsace Travaux</t>
        </is>
      </c>
      <c r="E12" s="7" t="inlineStr">
        <is>
          <t>52947081300062</t>
        </is>
      </c>
      <c r="F12" s="6" t="inlineStr">
        <is>
          <t>Menuiseries</t>
        </is>
      </c>
      <c r="G12" s="6" t="inlineStr">
        <is>
          <t>Strasbourg</t>
        </is>
      </c>
      <c r="H12" s="8" t="n">
        <v>125000</v>
      </c>
      <c r="I12" s="8" t="n">
        <v>0</v>
      </c>
      <c r="J12" s="9">
        <f>IF($A12="","",IFERROR($H12+$I12,0))</f>
        <v/>
      </c>
      <c r="K12" s="8" t="n">
        <v>90000</v>
      </c>
      <c r="L12" s="8" t="n">
        <v>1100</v>
      </c>
      <c r="M12" s="9">
        <f>IF($A12="","",IFERROR($K12+$L12,0))</f>
        <v/>
      </c>
      <c r="N12" s="10" t="n">
        <v>0.2</v>
      </c>
      <c r="O12" s="9">
        <f>IF($A12="","",IFERROR($M12*$N12,0))</f>
        <v/>
      </c>
      <c r="P12" s="9">
        <f>IF($A12="","",IFERROR($M12+$O12,0))</f>
        <v/>
      </c>
      <c r="Q12" s="10" t="n">
        <v>0.05</v>
      </c>
      <c r="R12" s="9">
        <f>IF($A12="","",IFERROR($M12*$Q12,0))</f>
        <v/>
      </c>
      <c r="S12" s="8" t="n">
        <v>10000</v>
      </c>
      <c r="T12" s="8" t="n">
        <v>0</v>
      </c>
      <c r="U12" s="9">
        <f>IF($A12="","",IFERROR($P12-$R12-$S12-$T12,0))</f>
        <v/>
      </c>
      <c r="V12" s="11">
        <f>IF($A12="","",IF($U12&gt;0,"À régler",IF($U12=0,"Soldé","Crédit à régulariser")))</f>
        <v/>
      </c>
      <c r="W12" s="6" t="inlineStr">
        <is>
          <t>Réception partielle des ouvrages</t>
        </is>
      </c>
    </row>
    <row r="13">
      <c r="A13" s="4" t="n">
        <v>8</v>
      </c>
      <c r="B13" s="5" t="n">
        <v>46247</v>
      </c>
      <c r="C13" s="6" t="inlineStr">
        <is>
          <t>Août 2026</t>
        </is>
      </c>
      <c r="D13" s="6" t="inlineStr">
        <is>
          <t>Hugo Fournier — Azur Bâtiment</t>
        </is>
      </c>
      <c r="E13" s="7" t="inlineStr">
        <is>
          <t>68214097500028</t>
        </is>
      </c>
      <c r="F13" s="6" t="inlineStr">
        <is>
          <t>Peinture</t>
        </is>
      </c>
      <c r="G13" s="6" t="inlineStr">
        <is>
          <t>Nice</t>
        </is>
      </c>
      <c r="H13" s="8" t="n">
        <v>76000</v>
      </c>
      <c r="I13" s="8" t="n">
        <v>5500</v>
      </c>
      <c r="J13" s="12">
        <f>IF($A13="","",IFERROR($H13+$I13,0))</f>
        <v/>
      </c>
      <c r="K13" s="8" t="n">
        <v>54000</v>
      </c>
      <c r="L13" s="8" t="n">
        <v>780</v>
      </c>
      <c r="M13" s="12">
        <f>IF($A13="","",IFERROR($K13+$L13,0))</f>
        <v/>
      </c>
      <c r="N13" s="10" t="n">
        <v>0.1</v>
      </c>
      <c r="O13" s="12">
        <f>IF($A13="","",IFERROR($M13*$N13,0))</f>
        <v/>
      </c>
      <c r="P13" s="12">
        <f>IF($A13="","",IFERROR($M13+$O13,0))</f>
        <v/>
      </c>
      <c r="Q13" s="10" t="n">
        <v>0.03</v>
      </c>
      <c r="R13" s="12">
        <f>IF($A13="","",IFERROR($M13*$Q13,0))</f>
        <v/>
      </c>
      <c r="S13" s="8" t="n">
        <v>5000</v>
      </c>
      <c r="T13" s="8" t="n">
        <v>0</v>
      </c>
      <c r="U13" s="12">
        <f>IF($A13="","",IFERROR($P13-$R13-$S13-$T13,0))</f>
        <v/>
      </c>
      <c r="V13" s="13">
        <f>IF($A13="","",IF($U13&gt;0,"À régler",IF($U13=0,"Soldé","Crédit à régulariser")))</f>
        <v/>
      </c>
      <c r="W13" s="6" t="inlineStr">
        <is>
          <t>Situation en attente de mandatement</t>
        </is>
      </c>
    </row>
    <row r="14">
      <c r="A14" s="4" t="n">
        <v>9</v>
      </c>
      <c r="B14" s="5" t="n">
        <v>46265</v>
      </c>
      <c r="C14" s="6" t="inlineStr">
        <is>
          <t>Août 2026</t>
        </is>
      </c>
      <c r="D14" s="6" t="inlineStr">
        <is>
          <t>Émilie Lambert — Alpes Réhabilitation</t>
        </is>
      </c>
      <c r="E14" s="7" t="inlineStr">
        <is>
          <t>71635082400035</t>
        </is>
      </c>
      <c r="F14" s="6" t="inlineStr">
        <is>
          <t>Serrurerie</t>
        </is>
      </c>
      <c r="G14" s="6" t="inlineStr">
        <is>
          <t>Grenoble</t>
        </is>
      </c>
      <c r="H14" s="8" t="n">
        <v>110000</v>
      </c>
      <c r="I14" s="8" t="n">
        <v>-2000</v>
      </c>
      <c r="J14" s="9">
        <f>IF($A14="","",IFERROR($H14+$I14,0))</f>
        <v/>
      </c>
      <c r="K14" s="8" t="n">
        <v>30000</v>
      </c>
      <c r="L14" s="8" t="n">
        <v>0</v>
      </c>
      <c r="M14" s="9">
        <f>IF($A14="","",IFERROR($K14+$L14,0))</f>
        <v/>
      </c>
      <c r="N14" s="10" t="n">
        <v>0.2</v>
      </c>
      <c r="O14" s="9">
        <f>IF($A14="","",IFERROR($M14*$N14,0))</f>
        <v/>
      </c>
      <c r="P14" s="9">
        <f>IF($A14="","",IFERROR($M14+$O14,0))</f>
        <v/>
      </c>
      <c r="Q14" s="10" t="n">
        <v>0.05</v>
      </c>
      <c r="R14" s="9">
        <f>IF($A14="","",IFERROR($M14*$Q14,0))</f>
        <v/>
      </c>
      <c r="S14" s="8" t="n">
        <v>34500</v>
      </c>
      <c r="T14" s="8" t="n">
        <v>0</v>
      </c>
      <c r="U14" s="9">
        <f>IF($A14="","",IFERROR($P14-$R14-$S14-$T14,0))</f>
        <v/>
      </c>
      <c r="V14" s="11">
        <f>IF($A14="","",IF($U14&gt;0,"À régler",IF($U14=0,"Soldé","Crédit à régulariser")))</f>
        <v/>
      </c>
      <c r="W14" s="6" t="inlineStr">
        <is>
          <t>Solde contractuel atteint</t>
        </is>
      </c>
    </row>
    <row r="15">
      <c r="A15" s="4" t="n"/>
      <c r="B15" s="5" t="n"/>
      <c r="C15" s="6" t="n"/>
      <c r="D15" s="6" t="n"/>
      <c r="E15" s="7" t="n"/>
      <c r="F15" s="6" t="n"/>
      <c r="G15" s="6" t="n"/>
      <c r="H15" s="8" t="n"/>
      <c r="I15" s="8" t="n"/>
      <c r="J15" s="12">
        <f>IF($A15="","",IFERROR($H15+$I15,0))</f>
        <v/>
      </c>
      <c r="K15" s="8" t="n"/>
      <c r="L15" s="8" t="n"/>
      <c r="M15" s="12">
        <f>IF($A15="","",IFERROR($K15+$L15,0))</f>
        <v/>
      </c>
      <c r="N15" s="10" t="n"/>
      <c r="O15" s="12">
        <f>IF($A15="","",IFERROR($M15*$N15,0))</f>
        <v/>
      </c>
      <c r="P15" s="12">
        <f>IF($A15="","",IFERROR($M15+$O15,0))</f>
        <v/>
      </c>
      <c r="Q15" s="10" t="n"/>
      <c r="R15" s="12">
        <f>IF($A15="","",IFERROR($M15*$Q15,0))</f>
        <v/>
      </c>
      <c r="S15" s="8" t="n"/>
      <c r="T15" s="8" t="n"/>
      <c r="U15" s="12">
        <f>IF($A15="","",IFERROR($P15-$R15-$S15-$T15,0))</f>
        <v/>
      </c>
      <c r="V15" s="13">
        <f>IF($A15="","",IF($U15&gt;0,"À régler",IF($U15=0,"Soldé","Crédit à régulariser")))</f>
        <v/>
      </c>
      <c r="W15" s="6" t="n"/>
    </row>
    <row r="16">
      <c r="A16" s="4" t="n"/>
      <c r="B16" s="5" t="n"/>
      <c r="C16" s="6" t="n"/>
      <c r="D16" s="6" t="n"/>
      <c r="E16" s="7" t="n"/>
      <c r="F16" s="6" t="n"/>
      <c r="G16" s="6" t="n"/>
      <c r="H16" s="8" t="n"/>
      <c r="I16" s="8" t="n"/>
      <c r="J16" s="9">
        <f>IF($A16="","",IFERROR($H16+$I16,0))</f>
        <v/>
      </c>
      <c r="K16" s="8" t="n"/>
      <c r="L16" s="8" t="n"/>
      <c r="M16" s="9">
        <f>IF($A16="","",IFERROR($K16+$L16,0))</f>
        <v/>
      </c>
      <c r="N16" s="10" t="n"/>
      <c r="O16" s="9">
        <f>IF($A16="","",IFERROR($M16*$N16,0))</f>
        <v/>
      </c>
      <c r="P16" s="9">
        <f>IF($A16="","",IFERROR($M16+$O16,0))</f>
        <v/>
      </c>
      <c r="Q16" s="10" t="n"/>
      <c r="R16" s="9">
        <f>IF($A16="","",IFERROR($M16*$Q16,0))</f>
        <v/>
      </c>
      <c r="S16" s="8" t="n"/>
      <c r="T16" s="8" t="n"/>
      <c r="U16" s="9">
        <f>IF($A16="","",IFERROR($P16-$R16-$S16-$T16,0))</f>
        <v/>
      </c>
      <c r="V16" s="11">
        <f>IF($A16="","",IF($U16&gt;0,"À régler",IF($U16=0,"Soldé","Crédit à régulariser")))</f>
        <v/>
      </c>
      <c r="W16" s="6" t="n"/>
    </row>
    <row r="17">
      <c r="A17" s="4" t="n"/>
      <c r="B17" s="5" t="n"/>
      <c r="C17" s="6" t="n"/>
      <c r="D17" s="6" t="n"/>
      <c r="E17" s="7" t="n"/>
      <c r="F17" s="6" t="n"/>
      <c r="G17" s="6" t="n"/>
      <c r="H17" s="8" t="n"/>
      <c r="I17" s="8" t="n"/>
      <c r="J17" s="12">
        <f>IF($A17="","",IFERROR($H17+$I17,0))</f>
        <v/>
      </c>
      <c r="K17" s="8" t="n"/>
      <c r="L17" s="8" t="n"/>
      <c r="M17" s="12">
        <f>IF($A17="","",IFERROR($K17+$L17,0))</f>
        <v/>
      </c>
      <c r="N17" s="10" t="n"/>
      <c r="O17" s="12">
        <f>IF($A17="","",IFERROR($M17*$N17,0))</f>
        <v/>
      </c>
      <c r="P17" s="12">
        <f>IF($A17="","",IFERROR($M17+$O17,0))</f>
        <v/>
      </c>
      <c r="Q17" s="10" t="n"/>
      <c r="R17" s="12">
        <f>IF($A17="","",IFERROR($M17*$Q17,0))</f>
        <v/>
      </c>
      <c r="S17" s="8" t="n"/>
      <c r="T17" s="8" t="n"/>
      <c r="U17" s="12">
        <f>IF($A17="","",IFERROR($P17-$R17-$S17-$T17,0))</f>
        <v/>
      </c>
      <c r="V17" s="13">
        <f>IF($A17="","",IF($U17&gt;0,"À régler",IF($U17=0,"Soldé","Crédit à régulariser")))</f>
        <v/>
      </c>
      <c r="W17" s="6" t="n"/>
    </row>
    <row r="18">
      <c r="A18" s="4" t="n"/>
      <c r="B18" s="5" t="n"/>
      <c r="C18" s="6" t="n"/>
      <c r="D18" s="6" t="n"/>
      <c r="E18" s="7" t="n"/>
      <c r="F18" s="6" t="n"/>
      <c r="G18" s="6" t="n"/>
      <c r="H18" s="8" t="n"/>
      <c r="I18" s="8" t="n"/>
      <c r="J18" s="9">
        <f>IF($A18="","",IFERROR($H18+$I18,0))</f>
        <v/>
      </c>
      <c r="K18" s="8" t="n"/>
      <c r="L18" s="8" t="n"/>
      <c r="M18" s="9">
        <f>IF($A18="","",IFERROR($K18+$L18,0))</f>
        <v/>
      </c>
      <c r="N18" s="10" t="n"/>
      <c r="O18" s="9">
        <f>IF($A18="","",IFERROR($M18*$N18,0))</f>
        <v/>
      </c>
      <c r="P18" s="9">
        <f>IF($A18="","",IFERROR($M18+$O18,0))</f>
        <v/>
      </c>
      <c r="Q18" s="10" t="n"/>
      <c r="R18" s="9">
        <f>IF($A18="","",IFERROR($M18*$Q18,0))</f>
        <v/>
      </c>
      <c r="S18" s="8" t="n"/>
      <c r="T18" s="8" t="n"/>
      <c r="U18" s="9">
        <f>IF($A18="","",IFERROR($P18-$R18-$S18-$T18,0))</f>
        <v/>
      </c>
      <c r="V18" s="11">
        <f>IF($A18="","",IF($U18&gt;0,"À régler",IF($U18=0,"Soldé","Crédit à régulariser")))</f>
        <v/>
      </c>
      <c r="W18" s="6" t="n"/>
    </row>
    <row r="19">
      <c r="A19" s="4" t="n"/>
      <c r="B19" s="5" t="n"/>
      <c r="C19" s="6" t="n"/>
      <c r="D19" s="6" t="n"/>
      <c r="E19" s="7" t="n"/>
      <c r="F19" s="6" t="n"/>
      <c r="G19" s="6" t="n"/>
      <c r="H19" s="8" t="n"/>
      <c r="I19" s="8" t="n"/>
      <c r="J19" s="12">
        <f>IF($A19="","",IFERROR($H19+$I19,0))</f>
        <v/>
      </c>
      <c r="K19" s="8" t="n"/>
      <c r="L19" s="8" t="n"/>
      <c r="M19" s="12">
        <f>IF($A19="","",IFERROR($K19+$L19,0))</f>
        <v/>
      </c>
      <c r="N19" s="10" t="n"/>
      <c r="O19" s="12">
        <f>IF($A19="","",IFERROR($M19*$N19,0))</f>
        <v/>
      </c>
      <c r="P19" s="12">
        <f>IF($A19="","",IFERROR($M19+$O19,0))</f>
        <v/>
      </c>
      <c r="Q19" s="10" t="n"/>
      <c r="R19" s="12">
        <f>IF($A19="","",IFERROR($M19*$Q19,0))</f>
        <v/>
      </c>
      <c r="S19" s="8" t="n"/>
      <c r="T19" s="8" t="n"/>
      <c r="U19" s="12">
        <f>IF($A19="","",IFERROR($P19-$R19-$S19-$T19,0))</f>
        <v/>
      </c>
      <c r="V19" s="13">
        <f>IF($A19="","",IF($U19&gt;0,"À régler",IF($U19=0,"Soldé","Crédit à régulariser")))</f>
        <v/>
      </c>
      <c r="W19" s="6" t="n"/>
    </row>
    <row r="20">
      <c r="A20" s="4" t="n"/>
      <c r="B20" s="5" t="n"/>
      <c r="C20" s="6" t="n"/>
      <c r="D20" s="6" t="n"/>
      <c r="E20" s="7" t="n"/>
      <c r="F20" s="6" t="n"/>
      <c r="G20" s="6" t="n"/>
      <c r="H20" s="8" t="n"/>
      <c r="I20" s="8" t="n"/>
      <c r="J20" s="9">
        <f>IF($A20="","",IFERROR($H20+$I20,0))</f>
        <v/>
      </c>
      <c r="K20" s="8" t="n"/>
      <c r="L20" s="8" t="n"/>
      <c r="M20" s="9">
        <f>IF($A20="","",IFERROR($K20+$L20,0))</f>
        <v/>
      </c>
      <c r="N20" s="10" t="n"/>
      <c r="O20" s="9">
        <f>IF($A20="","",IFERROR($M20*$N20,0))</f>
        <v/>
      </c>
      <c r="P20" s="9">
        <f>IF($A20="","",IFERROR($M20+$O20,0))</f>
        <v/>
      </c>
      <c r="Q20" s="10" t="n"/>
      <c r="R20" s="9">
        <f>IF($A20="","",IFERROR($M20*$Q20,0))</f>
        <v/>
      </c>
      <c r="S20" s="8" t="n"/>
      <c r="T20" s="8" t="n"/>
      <c r="U20" s="9">
        <f>IF($A20="","",IFERROR($P20-$R20-$S20-$T20,0))</f>
        <v/>
      </c>
      <c r="V20" s="11">
        <f>IF($A20="","",IF($U20&gt;0,"À régler",IF($U20=0,"Soldé","Crédit à régulariser")))</f>
        <v/>
      </c>
      <c r="W20" s="6" t="n"/>
    </row>
    <row r="21">
      <c r="A21" s="4" t="n"/>
      <c r="B21" s="5" t="n"/>
      <c r="C21" s="6" t="n"/>
      <c r="D21" s="6" t="n"/>
      <c r="E21" s="7" t="n"/>
      <c r="F21" s="6" t="n"/>
      <c r="G21" s="6" t="n"/>
      <c r="H21" s="8" t="n"/>
      <c r="I21" s="8" t="n"/>
      <c r="J21" s="12">
        <f>IF($A21="","",IFERROR($H21+$I21,0))</f>
        <v/>
      </c>
      <c r="K21" s="8" t="n"/>
      <c r="L21" s="8" t="n"/>
      <c r="M21" s="12">
        <f>IF($A21="","",IFERROR($K21+$L21,0))</f>
        <v/>
      </c>
      <c r="N21" s="10" t="n"/>
      <c r="O21" s="12">
        <f>IF($A21="","",IFERROR($M21*$N21,0))</f>
        <v/>
      </c>
      <c r="P21" s="12">
        <f>IF($A21="","",IFERROR($M21+$O21,0))</f>
        <v/>
      </c>
      <c r="Q21" s="10" t="n"/>
      <c r="R21" s="12">
        <f>IF($A21="","",IFERROR($M21*$Q21,0))</f>
        <v/>
      </c>
      <c r="S21" s="8" t="n"/>
      <c r="T21" s="8" t="n"/>
      <c r="U21" s="12">
        <f>IF($A21="","",IFERROR($P21-$R21-$S21-$T21,0))</f>
        <v/>
      </c>
      <c r="V21" s="13">
        <f>IF($A21="","",IF($U21&gt;0,"À régler",IF($U21=0,"Soldé","Crédit à régulariser")))</f>
        <v/>
      </c>
      <c r="W21" s="6" t="n"/>
    </row>
    <row r="22">
      <c r="A22" s="4" t="n"/>
      <c r="B22" s="5" t="n"/>
      <c r="C22" s="6" t="n"/>
      <c r="D22" s="6" t="n"/>
      <c r="E22" s="7" t="n"/>
      <c r="F22" s="6" t="n"/>
      <c r="G22" s="6" t="n"/>
      <c r="H22" s="8" t="n"/>
      <c r="I22" s="8" t="n"/>
      <c r="J22" s="9">
        <f>IF($A22="","",IFERROR($H22+$I22,0))</f>
        <v/>
      </c>
      <c r="K22" s="8" t="n"/>
      <c r="L22" s="8" t="n"/>
      <c r="M22" s="9">
        <f>IF($A22="","",IFERROR($K22+$L22,0))</f>
        <v/>
      </c>
      <c r="N22" s="10" t="n"/>
      <c r="O22" s="9">
        <f>IF($A22="","",IFERROR($M22*$N22,0))</f>
        <v/>
      </c>
      <c r="P22" s="9">
        <f>IF($A22="","",IFERROR($M22+$O22,0))</f>
        <v/>
      </c>
      <c r="Q22" s="10" t="n"/>
      <c r="R22" s="9">
        <f>IF($A22="","",IFERROR($M22*$Q22,0))</f>
        <v/>
      </c>
      <c r="S22" s="8" t="n"/>
      <c r="T22" s="8" t="n"/>
      <c r="U22" s="9">
        <f>IF($A22="","",IFERROR($P22-$R22-$S22-$T22,0))</f>
        <v/>
      </c>
      <c r="V22" s="11">
        <f>IF($A22="","",IF($U22&gt;0,"À régler",IF($U22=0,"Soldé","Crédit à régulariser")))</f>
        <v/>
      </c>
      <c r="W22" s="6" t="n"/>
    </row>
    <row r="23">
      <c r="A23" s="4" t="n"/>
      <c r="B23" s="5" t="n"/>
      <c r="C23" s="6" t="n"/>
      <c r="D23" s="6" t="n"/>
      <c r="E23" s="7" t="n"/>
      <c r="F23" s="6" t="n"/>
      <c r="G23" s="6" t="n"/>
      <c r="H23" s="8" t="n"/>
      <c r="I23" s="8" t="n"/>
      <c r="J23" s="12">
        <f>IF($A23="","",IFERROR($H23+$I23,0))</f>
        <v/>
      </c>
      <c r="K23" s="8" t="n"/>
      <c r="L23" s="8" t="n"/>
      <c r="M23" s="12">
        <f>IF($A23="","",IFERROR($K23+$L23,0))</f>
        <v/>
      </c>
      <c r="N23" s="10" t="n"/>
      <c r="O23" s="12">
        <f>IF($A23="","",IFERROR($M23*$N23,0))</f>
        <v/>
      </c>
      <c r="P23" s="12">
        <f>IF($A23="","",IFERROR($M23+$O23,0))</f>
        <v/>
      </c>
      <c r="Q23" s="10" t="n"/>
      <c r="R23" s="12">
        <f>IF($A23="","",IFERROR($M23*$Q23,0))</f>
        <v/>
      </c>
      <c r="S23" s="8" t="n"/>
      <c r="T23" s="8" t="n"/>
      <c r="U23" s="12">
        <f>IF($A23="","",IFERROR($P23-$R23-$S23-$T23,0))</f>
        <v/>
      </c>
      <c r="V23" s="13">
        <f>IF($A23="","",IF($U23&gt;0,"À régler",IF($U23=0,"Soldé","Crédit à régulariser")))</f>
        <v/>
      </c>
      <c r="W23" s="6" t="n"/>
    </row>
    <row r="24">
      <c r="A24" s="4" t="n"/>
      <c r="B24" s="5" t="n"/>
      <c r="C24" s="6" t="n"/>
      <c r="D24" s="6" t="n"/>
      <c r="E24" s="7" t="n"/>
      <c r="F24" s="6" t="n"/>
      <c r="G24" s="6" t="n"/>
      <c r="H24" s="8" t="n"/>
      <c r="I24" s="8" t="n"/>
      <c r="J24" s="9">
        <f>IF($A24="","",IFERROR($H24+$I24,0))</f>
        <v/>
      </c>
      <c r="K24" s="8" t="n"/>
      <c r="L24" s="8" t="n"/>
      <c r="M24" s="9">
        <f>IF($A24="","",IFERROR($K24+$L24,0))</f>
        <v/>
      </c>
      <c r="N24" s="10" t="n"/>
      <c r="O24" s="9">
        <f>IF($A24="","",IFERROR($M24*$N24,0))</f>
        <v/>
      </c>
      <c r="P24" s="9">
        <f>IF($A24="","",IFERROR($M24+$O24,0))</f>
        <v/>
      </c>
      <c r="Q24" s="10" t="n"/>
      <c r="R24" s="9">
        <f>IF($A24="","",IFERROR($M24*$Q24,0))</f>
        <v/>
      </c>
      <c r="S24" s="8" t="n"/>
      <c r="T24" s="8" t="n"/>
      <c r="U24" s="9">
        <f>IF($A24="","",IFERROR($P24-$R24-$S24-$T24,0))</f>
        <v/>
      </c>
      <c r="V24" s="11">
        <f>IF($A24="","",IF($U24&gt;0,"À régler",IF($U24=0,"Soldé","Crédit à régulariser")))</f>
        <v/>
      </c>
      <c r="W24" s="6" t="n"/>
    </row>
    <row r="25">
      <c r="A25" s="4" t="n"/>
      <c r="B25" s="5" t="n"/>
      <c r="C25" s="6" t="n"/>
      <c r="D25" s="6" t="n"/>
      <c r="E25" s="7" t="n"/>
      <c r="F25" s="6" t="n"/>
      <c r="G25" s="6" t="n"/>
      <c r="H25" s="8" t="n"/>
      <c r="I25" s="8" t="n"/>
      <c r="J25" s="12">
        <f>IF($A25="","",IFERROR($H25+$I25,0))</f>
        <v/>
      </c>
      <c r="K25" s="8" t="n"/>
      <c r="L25" s="8" t="n"/>
      <c r="M25" s="12">
        <f>IF($A25="","",IFERROR($K25+$L25,0))</f>
        <v/>
      </c>
      <c r="N25" s="10" t="n"/>
      <c r="O25" s="12">
        <f>IF($A25="","",IFERROR($M25*$N25,0))</f>
        <v/>
      </c>
      <c r="P25" s="12">
        <f>IF($A25="","",IFERROR($M25+$O25,0))</f>
        <v/>
      </c>
      <c r="Q25" s="10" t="n"/>
      <c r="R25" s="12">
        <f>IF($A25="","",IFERROR($M25*$Q25,0))</f>
        <v/>
      </c>
      <c r="S25" s="8" t="n"/>
      <c r="T25" s="8" t="n"/>
      <c r="U25" s="12">
        <f>IF($A25="","",IFERROR($P25-$R25-$S25-$T25,0))</f>
        <v/>
      </c>
      <c r="V25" s="13">
        <f>IF($A25="","",IF($U25&gt;0,"À régler",IF($U25=0,"Soldé","Crédit à régulariser")))</f>
        <v/>
      </c>
      <c r="W25" s="6" t="n"/>
    </row>
    <row r="26">
      <c r="A26" s="4" t="n"/>
      <c r="B26" s="5" t="n"/>
      <c r="C26" s="6" t="n"/>
      <c r="D26" s="6" t="n"/>
      <c r="E26" s="7" t="n"/>
      <c r="F26" s="6" t="n"/>
      <c r="G26" s="6" t="n"/>
      <c r="H26" s="8" t="n"/>
      <c r="I26" s="8" t="n"/>
      <c r="J26" s="9">
        <f>IF($A26="","",IFERROR($H26+$I26,0))</f>
        <v/>
      </c>
      <c r="K26" s="8" t="n"/>
      <c r="L26" s="8" t="n"/>
      <c r="M26" s="9">
        <f>IF($A26="","",IFERROR($K26+$L26,0))</f>
        <v/>
      </c>
      <c r="N26" s="10" t="n"/>
      <c r="O26" s="9">
        <f>IF($A26="","",IFERROR($M26*$N26,0))</f>
        <v/>
      </c>
      <c r="P26" s="9">
        <f>IF($A26="","",IFERROR($M26+$O26,0))</f>
        <v/>
      </c>
      <c r="Q26" s="10" t="n"/>
      <c r="R26" s="9">
        <f>IF($A26="","",IFERROR($M26*$Q26,0))</f>
        <v/>
      </c>
      <c r="S26" s="8" t="n"/>
      <c r="T26" s="8" t="n"/>
      <c r="U26" s="9">
        <f>IF($A26="","",IFERROR($P26-$R26-$S26-$T26,0))</f>
        <v/>
      </c>
      <c r="V26" s="11">
        <f>IF($A26="","",IF($U26&gt;0,"À régler",IF($U26=0,"Soldé","Crédit à régulariser")))</f>
        <v/>
      </c>
      <c r="W26" s="6" t="n"/>
    </row>
    <row r="27">
      <c r="A27" s="4" t="n"/>
      <c r="B27" s="5" t="n"/>
      <c r="C27" s="6" t="n"/>
      <c r="D27" s="6" t="n"/>
      <c r="E27" s="7" t="n"/>
      <c r="F27" s="6" t="n"/>
      <c r="G27" s="6" t="n"/>
      <c r="H27" s="8" t="n"/>
      <c r="I27" s="8" t="n"/>
      <c r="J27" s="12">
        <f>IF($A27="","",IFERROR($H27+$I27,0))</f>
        <v/>
      </c>
      <c r="K27" s="8" t="n"/>
      <c r="L27" s="8" t="n"/>
      <c r="M27" s="12">
        <f>IF($A27="","",IFERROR($K27+$L27,0))</f>
        <v/>
      </c>
      <c r="N27" s="10" t="n"/>
      <c r="O27" s="12">
        <f>IF($A27="","",IFERROR($M27*$N27,0))</f>
        <v/>
      </c>
      <c r="P27" s="12">
        <f>IF($A27="","",IFERROR($M27+$O27,0))</f>
        <v/>
      </c>
      <c r="Q27" s="10" t="n"/>
      <c r="R27" s="12">
        <f>IF($A27="","",IFERROR($M27*$Q27,0))</f>
        <v/>
      </c>
      <c r="S27" s="8" t="n"/>
      <c r="T27" s="8" t="n"/>
      <c r="U27" s="12">
        <f>IF($A27="","",IFERROR($P27-$R27-$S27-$T27,0))</f>
        <v/>
      </c>
      <c r="V27" s="13">
        <f>IF($A27="","",IF($U27&gt;0,"À régler",IF($U27=0,"Soldé","Crédit à régulariser")))</f>
        <v/>
      </c>
      <c r="W27" s="6" t="n"/>
    </row>
    <row r="28">
      <c r="A28" s="4" t="n"/>
      <c r="B28" s="5" t="n"/>
      <c r="C28" s="6" t="n"/>
      <c r="D28" s="6" t="n"/>
      <c r="E28" s="7" t="n"/>
      <c r="F28" s="6" t="n"/>
      <c r="G28" s="6" t="n"/>
      <c r="H28" s="8" t="n"/>
      <c r="I28" s="8" t="n"/>
      <c r="J28" s="9">
        <f>IF($A28="","",IFERROR($H28+$I28,0))</f>
        <v/>
      </c>
      <c r="K28" s="8" t="n"/>
      <c r="L28" s="8" t="n"/>
      <c r="M28" s="9">
        <f>IF($A28="","",IFERROR($K28+$L28,0))</f>
        <v/>
      </c>
      <c r="N28" s="10" t="n"/>
      <c r="O28" s="9">
        <f>IF($A28="","",IFERROR($M28*$N28,0))</f>
        <v/>
      </c>
      <c r="P28" s="9">
        <f>IF($A28="","",IFERROR($M28+$O28,0))</f>
        <v/>
      </c>
      <c r="Q28" s="10" t="n"/>
      <c r="R28" s="9">
        <f>IF($A28="","",IFERROR($M28*$Q28,0))</f>
        <v/>
      </c>
      <c r="S28" s="8" t="n"/>
      <c r="T28" s="8" t="n"/>
      <c r="U28" s="9">
        <f>IF($A28="","",IFERROR($P28-$R28-$S28-$T28,0))</f>
        <v/>
      </c>
      <c r="V28" s="11">
        <f>IF($A28="","",IF($U28&gt;0,"À régler",IF($U28=0,"Soldé","Crédit à régulariser")))</f>
        <v/>
      </c>
      <c r="W28" s="6" t="n"/>
    </row>
    <row r="29">
      <c r="A29" s="4" t="n"/>
      <c r="B29" s="5" t="n"/>
      <c r="C29" s="6" t="n"/>
      <c r="D29" s="6" t="n"/>
      <c r="E29" s="7" t="n"/>
      <c r="F29" s="6" t="n"/>
      <c r="G29" s="6" t="n"/>
      <c r="H29" s="8" t="n"/>
      <c r="I29" s="8" t="n"/>
      <c r="J29" s="12">
        <f>IF($A29="","",IFERROR($H29+$I29,0))</f>
        <v/>
      </c>
      <c r="K29" s="8" t="n"/>
      <c r="L29" s="8" t="n"/>
      <c r="M29" s="12">
        <f>IF($A29="","",IFERROR($K29+$L29,0))</f>
        <v/>
      </c>
      <c r="N29" s="10" t="n"/>
      <c r="O29" s="12">
        <f>IF($A29="","",IFERROR($M29*$N29,0))</f>
        <v/>
      </c>
      <c r="P29" s="12">
        <f>IF($A29="","",IFERROR($M29+$O29,0))</f>
        <v/>
      </c>
      <c r="Q29" s="10" t="n"/>
      <c r="R29" s="12">
        <f>IF($A29="","",IFERROR($M29*$Q29,0))</f>
        <v/>
      </c>
      <c r="S29" s="8" t="n"/>
      <c r="T29" s="8" t="n"/>
      <c r="U29" s="12">
        <f>IF($A29="","",IFERROR($P29-$R29-$S29-$T29,0))</f>
        <v/>
      </c>
      <c r="V29" s="13">
        <f>IF($A29="","",IF($U29&gt;0,"À régler",IF($U29=0,"Soldé","Crédit à régulariser")))</f>
        <v/>
      </c>
      <c r="W29" s="6" t="n"/>
    </row>
    <row r="30">
      <c r="A30" s="4" t="n"/>
      <c r="B30" s="5" t="n"/>
      <c r="C30" s="6" t="n"/>
      <c r="D30" s="6" t="n"/>
      <c r="E30" s="7" t="n"/>
      <c r="F30" s="6" t="n"/>
      <c r="G30" s="6" t="n"/>
      <c r="H30" s="8" t="n"/>
      <c r="I30" s="8" t="n"/>
      <c r="J30" s="9">
        <f>IF($A30="","",IFERROR($H30+$I30,0))</f>
        <v/>
      </c>
      <c r="K30" s="8" t="n"/>
      <c r="L30" s="8" t="n"/>
      <c r="M30" s="9">
        <f>IF($A30="","",IFERROR($K30+$L30,0))</f>
        <v/>
      </c>
      <c r="N30" s="10" t="n"/>
      <c r="O30" s="9">
        <f>IF($A30="","",IFERROR($M30*$N30,0))</f>
        <v/>
      </c>
      <c r="P30" s="9">
        <f>IF($A30="","",IFERROR($M30+$O30,0))</f>
        <v/>
      </c>
      <c r="Q30" s="10" t="n"/>
      <c r="R30" s="9">
        <f>IF($A30="","",IFERROR($M30*$Q30,0))</f>
        <v/>
      </c>
      <c r="S30" s="8" t="n"/>
      <c r="T30" s="8" t="n"/>
      <c r="U30" s="9">
        <f>IF($A30="","",IFERROR($P30-$R30-$S30-$T30,0))</f>
        <v/>
      </c>
      <c r="V30" s="11">
        <f>IF($A30="","",IF($U30&gt;0,"À régler",IF($U30=0,"Soldé","Crédit à régulariser")))</f>
        <v/>
      </c>
      <c r="W30" s="6" t="n"/>
    </row>
    <row r="31">
      <c r="A31" s="4" t="n"/>
      <c r="B31" s="5" t="n"/>
      <c r="C31" s="6" t="n"/>
      <c r="D31" s="6" t="n"/>
      <c r="E31" s="7" t="n"/>
      <c r="F31" s="6" t="n"/>
      <c r="G31" s="6" t="n"/>
      <c r="H31" s="8" t="n"/>
      <c r="I31" s="8" t="n"/>
      <c r="J31" s="12">
        <f>IF($A31="","",IFERROR($H31+$I31,0))</f>
        <v/>
      </c>
      <c r="K31" s="8" t="n"/>
      <c r="L31" s="8" t="n"/>
      <c r="M31" s="12">
        <f>IF($A31="","",IFERROR($K31+$L31,0))</f>
        <v/>
      </c>
      <c r="N31" s="10" t="n"/>
      <c r="O31" s="12">
        <f>IF($A31="","",IFERROR($M31*$N31,0))</f>
        <v/>
      </c>
      <c r="P31" s="12">
        <f>IF($A31="","",IFERROR($M31+$O31,0))</f>
        <v/>
      </c>
      <c r="Q31" s="10" t="n"/>
      <c r="R31" s="12">
        <f>IF($A31="","",IFERROR($M31*$Q31,0))</f>
        <v/>
      </c>
      <c r="S31" s="8" t="n"/>
      <c r="T31" s="8" t="n"/>
      <c r="U31" s="12">
        <f>IF($A31="","",IFERROR($P31-$R31-$S31-$T31,0))</f>
        <v/>
      </c>
      <c r="V31" s="13">
        <f>IF($A31="","",IF($U31&gt;0,"À régler",IF($U31=0,"Soldé","Crédit à régulariser")))</f>
        <v/>
      </c>
      <c r="W31" s="6" t="n"/>
    </row>
    <row r="32">
      <c r="A32" s="4" t="n"/>
      <c r="B32" s="5" t="n"/>
      <c r="C32" s="6" t="n"/>
      <c r="D32" s="6" t="n"/>
      <c r="E32" s="7" t="n"/>
      <c r="F32" s="6" t="n"/>
      <c r="G32" s="6" t="n"/>
      <c r="H32" s="8" t="n"/>
      <c r="I32" s="8" t="n"/>
      <c r="J32" s="9">
        <f>IF($A32="","",IFERROR($H32+$I32,0))</f>
        <v/>
      </c>
      <c r="K32" s="8" t="n"/>
      <c r="L32" s="8" t="n"/>
      <c r="M32" s="9">
        <f>IF($A32="","",IFERROR($K32+$L32,0))</f>
        <v/>
      </c>
      <c r="N32" s="10" t="n"/>
      <c r="O32" s="9">
        <f>IF($A32="","",IFERROR($M32*$N32,0))</f>
        <v/>
      </c>
      <c r="P32" s="9">
        <f>IF($A32="","",IFERROR($M32+$O32,0))</f>
        <v/>
      </c>
      <c r="Q32" s="10" t="n"/>
      <c r="R32" s="9">
        <f>IF($A32="","",IFERROR($M32*$Q32,0))</f>
        <v/>
      </c>
      <c r="S32" s="8" t="n"/>
      <c r="T32" s="8" t="n"/>
      <c r="U32" s="9">
        <f>IF($A32="","",IFERROR($P32-$R32-$S32-$T32,0))</f>
        <v/>
      </c>
      <c r="V32" s="11">
        <f>IF($A32="","",IF($U32&gt;0,"À régler",IF($U32=0,"Soldé","Crédit à régulariser")))</f>
        <v/>
      </c>
      <c r="W32" s="6" t="n"/>
    </row>
    <row r="33">
      <c r="A33" s="4" t="n"/>
      <c r="B33" s="5" t="n"/>
      <c r="C33" s="6" t="n"/>
      <c r="D33" s="6" t="n"/>
      <c r="E33" s="7" t="n"/>
      <c r="F33" s="6" t="n"/>
      <c r="G33" s="6" t="n"/>
      <c r="H33" s="8" t="n"/>
      <c r="I33" s="8" t="n"/>
      <c r="J33" s="12">
        <f>IF($A33="","",IFERROR($H33+$I33,0))</f>
        <v/>
      </c>
      <c r="K33" s="8" t="n"/>
      <c r="L33" s="8" t="n"/>
      <c r="M33" s="12">
        <f>IF($A33="","",IFERROR($K33+$L33,0))</f>
        <v/>
      </c>
      <c r="N33" s="10" t="n"/>
      <c r="O33" s="12">
        <f>IF($A33="","",IFERROR($M33*$N33,0))</f>
        <v/>
      </c>
      <c r="P33" s="12">
        <f>IF($A33="","",IFERROR($M33+$O33,0))</f>
        <v/>
      </c>
      <c r="Q33" s="10" t="n"/>
      <c r="R33" s="12">
        <f>IF($A33="","",IFERROR($M33*$Q33,0))</f>
        <v/>
      </c>
      <c r="S33" s="8" t="n"/>
      <c r="T33" s="8" t="n"/>
      <c r="U33" s="12">
        <f>IF($A33="","",IFERROR($P33-$R33-$S33-$T33,0))</f>
        <v/>
      </c>
      <c r="V33" s="13">
        <f>IF($A33="","",IF($U33&gt;0,"À régler",IF($U33=0,"Soldé","Crédit à régulariser")))</f>
        <v/>
      </c>
      <c r="W33" s="6" t="n"/>
    </row>
    <row r="34">
      <c r="A34" s="4" t="n"/>
      <c r="B34" s="5" t="n"/>
      <c r="C34" s="6" t="n"/>
      <c r="D34" s="6" t="n"/>
      <c r="E34" s="7" t="n"/>
      <c r="F34" s="6" t="n"/>
      <c r="G34" s="6" t="n"/>
      <c r="H34" s="8" t="n"/>
      <c r="I34" s="8" t="n"/>
      <c r="J34" s="9">
        <f>IF($A34="","",IFERROR($H34+$I34,0))</f>
        <v/>
      </c>
      <c r="K34" s="8" t="n"/>
      <c r="L34" s="8" t="n"/>
      <c r="M34" s="9">
        <f>IF($A34="","",IFERROR($K34+$L34,0))</f>
        <v/>
      </c>
      <c r="N34" s="10" t="n"/>
      <c r="O34" s="9">
        <f>IF($A34="","",IFERROR($M34*$N34,0))</f>
        <v/>
      </c>
      <c r="P34" s="9">
        <f>IF($A34="","",IFERROR($M34+$O34,0))</f>
        <v/>
      </c>
      <c r="Q34" s="10" t="n"/>
      <c r="R34" s="9">
        <f>IF($A34="","",IFERROR($M34*$Q34,0))</f>
        <v/>
      </c>
      <c r="S34" s="8" t="n"/>
      <c r="T34" s="8" t="n"/>
      <c r="U34" s="9">
        <f>IF($A34="","",IFERROR($P34-$R34-$S34-$T34,0))</f>
        <v/>
      </c>
      <c r="V34" s="11">
        <f>IF($A34="","",IF($U34&gt;0,"À régler",IF($U34=0,"Soldé","Crédit à régulariser")))</f>
        <v/>
      </c>
      <c r="W34" s="6" t="n"/>
    </row>
    <row r="35">
      <c r="A35" s="4" t="n"/>
      <c r="B35" s="5" t="n"/>
      <c r="C35" s="6" t="n"/>
      <c r="D35" s="6" t="n"/>
      <c r="E35" s="7" t="n"/>
      <c r="F35" s="6" t="n"/>
      <c r="G35" s="6" t="n"/>
      <c r="H35" s="8" t="n"/>
      <c r="I35" s="8" t="n"/>
      <c r="J35" s="12">
        <f>IF($A35="","",IFERROR($H35+$I35,0))</f>
        <v/>
      </c>
      <c r="K35" s="8" t="n"/>
      <c r="L35" s="8" t="n"/>
      <c r="M35" s="12">
        <f>IF($A35="","",IFERROR($K35+$L35,0))</f>
        <v/>
      </c>
      <c r="N35" s="10" t="n"/>
      <c r="O35" s="12">
        <f>IF($A35="","",IFERROR($M35*$N35,0))</f>
        <v/>
      </c>
      <c r="P35" s="12">
        <f>IF($A35="","",IFERROR($M35+$O35,0))</f>
        <v/>
      </c>
      <c r="Q35" s="10" t="n"/>
      <c r="R35" s="12">
        <f>IF($A35="","",IFERROR($M35*$Q35,0))</f>
        <v/>
      </c>
      <c r="S35" s="8" t="n"/>
      <c r="T35" s="8" t="n"/>
      <c r="U35" s="12">
        <f>IF($A35="","",IFERROR($P35-$R35-$S35-$T35,0))</f>
        <v/>
      </c>
      <c r="V35" s="13">
        <f>IF($A35="","",IF($U35&gt;0,"À régler",IF($U35=0,"Soldé","Crédit à régulariser")))</f>
        <v/>
      </c>
      <c r="W35" s="6" t="n"/>
    </row>
    <row r="36">
      <c r="A36" s="4" t="n"/>
      <c r="B36" s="5" t="n"/>
      <c r="C36" s="6" t="n"/>
      <c r="D36" s="6" t="n"/>
      <c r="E36" s="7" t="n"/>
      <c r="F36" s="6" t="n"/>
      <c r="G36" s="6" t="n"/>
      <c r="H36" s="8" t="n"/>
      <c r="I36" s="8" t="n"/>
      <c r="J36" s="9">
        <f>IF($A36="","",IFERROR($H36+$I36,0))</f>
        <v/>
      </c>
      <c r="K36" s="8" t="n"/>
      <c r="L36" s="8" t="n"/>
      <c r="M36" s="9">
        <f>IF($A36="","",IFERROR($K36+$L36,0))</f>
        <v/>
      </c>
      <c r="N36" s="10" t="n"/>
      <c r="O36" s="9">
        <f>IF($A36="","",IFERROR($M36*$N36,0))</f>
        <v/>
      </c>
      <c r="P36" s="9">
        <f>IF($A36="","",IFERROR($M36+$O36,0))</f>
        <v/>
      </c>
      <c r="Q36" s="10" t="n"/>
      <c r="R36" s="9">
        <f>IF($A36="","",IFERROR($M36*$Q36,0))</f>
        <v/>
      </c>
      <c r="S36" s="8" t="n"/>
      <c r="T36" s="8" t="n"/>
      <c r="U36" s="9">
        <f>IF($A36="","",IFERROR($P36-$R36-$S36-$T36,0))</f>
        <v/>
      </c>
      <c r="V36" s="11">
        <f>IF($A36="","",IF($U36&gt;0,"À régler",IF($U36=0,"Soldé","Crédit à régulariser")))</f>
        <v/>
      </c>
      <c r="W36" s="6" t="n"/>
    </row>
    <row r="37">
      <c r="A37" s="4" t="n"/>
      <c r="B37" s="5" t="n"/>
      <c r="C37" s="6" t="n"/>
      <c r="D37" s="6" t="n"/>
      <c r="E37" s="7" t="n"/>
      <c r="F37" s="6" t="n"/>
      <c r="G37" s="6" t="n"/>
      <c r="H37" s="8" t="n"/>
      <c r="I37" s="8" t="n"/>
      <c r="J37" s="12">
        <f>IF($A37="","",IFERROR($H37+$I37,0))</f>
        <v/>
      </c>
      <c r="K37" s="8" t="n"/>
      <c r="L37" s="8" t="n"/>
      <c r="M37" s="12">
        <f>IF($A37="","",IFERROR($K37+$L37,0))</f>
        <v/>
      </c>
      <c r="N37" s="10" t="n"/>
      <c r="O37" s="12">
        <f>IF($A37="","",IFERROR($M37*$N37,0))</f>
        <v/>
      </c>
      <c r="P37" s="12">
        <f>IF($A37="","",IFERROR($M37+$O37,0))</f>
        <v/>
      </c>
      <c r="Q37" s="10" t="n"/>
      <c r="R37" s="12">
        <f>IF($A37="","",IFERROR($M37*$Q37,0))</f>
        <v/>
      </c>
      <c r="S37" s="8" t="n"/>
      <c r="T37" s="8" t="n"/>
      <c r="U37" s="12">
        <f>IF($A37="","",IFERROR($P37-$R37-$S37-$T37,0))</f>
        <v/>
      </c>
      <c r="V37" s="13">
        <f>IF($A37="","",IF($U37&gt;0,"À régler",IF($U37=0,"Soldé","Crédit à régulariser")))</f>
        <v/>
      </c>
      <c r="W37" s="6" t="n"/>
    </row>
    <row r="38">
      <c r="A38" s="4" t="n"/>
      <c r="B38" s="5" t="n"/>
      <c r="C38" s="6" t="n"/>
      <c r="D38" s="6" t="n"/>
      <c r="E38" s="7" t="n"/>
      <c r="F38" s="6" t="n"/>
      <c r="G38" s="6" t="n"/>
      <c r="H38" s="8" t="n"/>
      <c r="I38" s="8" t="n"/>
      <c r="J38" s="9">
        <f>IF($A38="","",IFERROR($H38+$I38,0))</f>
        <v/>
      </c>
      <c r="K38" s="8" t="n"/>
      <c r="L38" s="8" t="n"/>
      <c r="M38" s="9">
        <f>IF($A38="","",IFERROR($K38+$L38,0))</f>
        <v/>
      </c>
      <c r="N38" s="10" t="n"/>
      <c r="O38" s="9">
        <f>IF($A38="","",IFERROR($M38*$N38,0))</f>
        <v/>
      </c>
      <c r="P38" s="9">
        <f>IF($A38="","",IFERROR($M38+$O38,0))</f>
        <v/>
      </c>
      <c r="Q38" s="10" t="n"/>
      <c r="R38" s="9">
        <f>IF($A38="","",IFERROR($M38*$Q38,0))</f>
        <v/>
      </c>
      <c r="S38" s="8" t="n"/>
      <c r="T38" s="8" t="n"/>
      <c r="U38" s="9">
        <f>IF($A38="","",IFERROR($P38-$R38-$S38-$T38,0))</f>
        <v/>
      </c>
      <c r="V38" s="11">
        <f>IF($A38="","",IF($U38&gt;0,"À régler",IF($U38=0,"Soldé","Crédit à régulariser")))</f>
        <v/>
      </c>
      <c r="W38" s="6" t="n"/>
    </row>
    <row r="39">
      <c r="A39" s="4" t="n"/>
      <c r="B39" s="5" t="n"/>
      <c r="C39" s="6" t="n"/>
      <c r="D39" s="6" t="n"/>
      <c r="E39" s="7" t="n"/>
      <c r="F39" s="6" t="n"/>
      <c r="G39" s="6" t="n"/>
      <c r="H39" s="8" t="n"/>
      <c r="I39" s="8" t="n"/>
      <c r="J39" s="12">
        <f>IF($A39="","",IFERROR($H39+$I39,0))</f>
        <v/>
      </c>
      <c r="K39" s="8" t="n"/>
      <c r="L39" s="8" t="n"/>
      <c r="M39" s="12">
        <f>IF($A39="","",IFERROR($K39+$L39,0))</f>
        <v/>
      </c>
      <c r="N39" s="10" t="n"/>
      <c r="O39" s="12">
        <f>IF($A39="","",IFERROR($M39*$N39,0))</f>
        <v/>
      </c>
      <c r="P39" s="12">
        <f>IF($A39="","",IFERROR($M39+$O39,0))</f>
        <v/>
      </c>
      <c r="Q39" s="10" t="n"/>
      <c r="R39" s="12">
        <f>IF($A39="","",IFERROR($M39*$Q39,0))</f>
        <v/>
      </c>
      <c r="S39" s="8" t="n"/>
      <c r="T39" s="8" t="n"/>
      <c r="U39" s="12">
        <f>IF($A39="","",IFERROR($P39-$R39-$S39-$T39,0))</f>
        <v/>
      </c>
      <c r="V39" s="13">
        <f>IF($A39="","",IF($U39&gt;0,"À régler",IF($U39=0,"Soldé","Crédit à régulariser")))</f>
        <v/>
      </c>
      <c r="W39" s="6" t="n"/>
    </row>
    <row r="40">
      <c r="A40" s="4" t="n"/>
      <c r="B40" s="5" t="n"/>
      <c r="C40" s="6" t="n"/>
      <c r="D40" s="6" t="n"/>
      <c r="E40" s="7" t="n"/>
      <c r="F40" s="6" t="n"/>
      <c r="G40" s="6" t="n"/>
      <c r="H40" s="8" t="n"/>
      <c r="I40" s="8" t="n"/>
      <c r="J40" s="9">
        <f>IF($A40="","",IFERROR($H40+$I40,0))</f>
        <v/>
      </c>
      <c r="K40" s="8" t="n"/>
      <c r="L40" s="8" t="n"/>
      <c r="M40" s="9">
        <f>IF($A40="","",IFERROR($K40+$L40,0))</f>
        <v/>
      </c>
      <c r="N40" s="10" t="n"/>
      <c r="O40" s="9">
        <f>IF($A40="","",IFERROR($M40*$N40,0))</f>
        <v/>
      </c>
      <c r="P40" s="9">
        <f>IF($A40="","",IFERROR($M40+$O40,0))</f>
        <v/>
      </c>
      <c r="Q40" s="10" t="n"/>
      <c r="R40" s="9">
        <f>IF($A40="","",IFERROR($M40*$Q40,0))</f>
        <v/>
      </c>
      <c r="S40" s="8" t="n"/>
      <c r="T40" s="8" t="n"/>
      <c r="U40" s="9">
        <f>IF($A40="","",IFERROR($P40-$R40-$S40-$T40,0))</f>
        <v/>
      </c>
      <c r="V40" s="11">
        <f>IF($A40="","",IF($U40&gt;0,"À régler",IF($U40=0,"Soldé","Crédit à régulariser")))</f>
        <v/>
      </c>
      <c r="W40" s="6" t="n"/>
    </row>
    <row r="41">
      <c r="A41" s="4" t="n"/>
      <c r="B41" s="5" t="n"/>
      <c r="C41" s="6" t="n"/>
      <c r="D41" s="6" t="n"/>
      <c r="E41" s="7" t="n"/>
      <c r="F41" s="6" t="n"/>
      <c r="G41" s="6" t="n"/>
      <c r="H41" s="8" t="n"/>
      <c r="I41" s="8" t="n"/>
      <c r="J41" s="12">
        <f>IF($A41="","",IFERROR($H41+$I41,0))</f>
        <v/>
      </c>
      <c r="K41" s="8" t="n"/>
      <c r="L41" s="8" t="n"/>
      <c r="M41" s="12">
        <f>IF($A41="","",IFERROR($K41+$L41,0))</f>
        <v/>
      </c>
      <c r="N41" s="10" t="n"/>
      <c r="O41" s="12">
        <f>IF($A41="","",IFERROR($M41*$N41,0))</f>
        <v/>
      </c>
      <c r="P41" s="12">
        <f>IF($A41="","",IFERROR($M41+$O41,0))</f>
        <v/>
      </c>
      <c r="Q41" s="10" t="n"/>
      <c r="R41" s="12">
        <f>IF($A41="","",IFERROR($M41*$Q41,0))</f>
        <v/>
      </c>
      <c r="S41" s="8" t="n"/>
      <c r="T41" s="8" t="n"/>
      <c r="U41" s="12">
        <f>IF($A41="","",IFERROR($P41-$R41-$S41-$T41,0))</f>
        <v/>
      </c>
      <c r="V41" s="13">
        <f>IF($A41="","",IF($U41&gt;0,"À régler",IF($U41=0,"Soldé","Crédit à régulariser")))</f>
        <v/>
      </c>
      <c r="W41" s="6" t="n"/>
    </row>
    <row r="42">
      <c r="A42" s="4" t="n"/>
      <c r="B42" s="5" t="n"/>
      <c r="C42" s="6" t="n"/>
      <c r="D42" s="6" t="n"/>
      <c r="E42" s="7" t="n"/>
      <c r="F42" s="6" t="n"/>
      <c r="G42" s="6" t="n"/>
      <c r="H42" s="8" t="n"/>
      <c r="I42" s="8" t="n"/>
      <c r="J42" s="9">
        <f>IF($A42="","",IFERROR($H42+$I42,0))</f>
        <v/>
      </c>
      <c r="K42" s="8" t="n"/>
      <c r="L42" s="8" t="n"/>
      <c r="M42" s="9">
        <f>IF($A42="","",IFERROR($K42+$L42,0))</f>
        <v/>
      </c>
      <c r="N42" s="10" t="n"/>
      <c r="O42" s="9">
        <f>IF($A42="","",IFERROR($M42*$N42,0))</f>
        <v/>
      </c>
      <c r="P42" s="9">
        <f>IF($A42="","",IFERROR($M42+$O42,0))</f>
        <v/>
      </c>
      <c r="Q42" s="10" t="n"/>
      <c r="R42" s="9">
        <f>IF($A42="","",IFERROR($M42*$Q42,0))</f>
        <v/>
      </c>
      <c r="S42" s="8" t="n"/>
      <c r="T42" s="8" t="n"/>
      <c r="U42" s="9">
        <f>IF($A42="","",IFERROR($P42-$R42-$S42-$T42,0))</f>
        <v/>
      </c>
      <c r="V42" s="11">
        <f>IF($A42="","",IF($U42&gt;0,"À régler",IF($U42=0,"Soldé","Crédit à régulariser")))</f>
        <v/>
      </c>
      <c r="W42" s="6" t="n"/>
    </row>
    <row r="43">
      <c r="A43" s="4" t="n"/>
      <c r="B43" s="5" t="n"/>
      <c r="C43" s="6" t="n"/>
      <c r="D43" s="6" t="n"/>
      <c r="E43" s="7" t="n"/>
      <c r="F43" s="6" t="n"/>
      <c r="G43" s="6" t="n"/>
      <c r="H43" s="8" t="n"/>
      <c r="I43" s="8" t="n"/>
      <c r="J43" s="12">
        <f>IF($A43="","",IFERROR($H43+$I43,0))</f>
        <v/>
      </c>
      <c r="K43" s="8" t="n"/>
      <c r="L43" s="8" t="n"/>
      <c r="M43" s="12">
        <f>IF($A43="","",IFERROR($K43+$L43,0))</f>
        <v/>
      </c>
      <c r="N43" s="10" t="n"/>
      <c r="O43" s="12">
        <f>IF($A43="","",IFERROR($M43*$N43,0))</f>
        <v/>
      </c>
      <c r="P43" s="12">
        <f>IF($A43="","",IFERROR($M43+$O43,0))</f>
        <v/>
      </c>
      <c r="Q43" s="10" t="n"/>
      <c r="R43" s="12">
        <f>IF($A43="","",IFERROR($M43*$Q43,0))</f>
        <v/>
      </c>
      <c r="S43" s="8" t="n"/>
      <c r="T43" s="8" t="n"/>
      <c r="U43" s="12">
        <f>IF($A43="","",IFERROR($P43-$R43-$S43-$T43,0))</f>
        <v/>
      </c>
      <c r="V43" s="13">
        <f>IF($A43="","",IF($U43&gt;0,"À régler",IF($U43=0,"Soldé","Crédit à régulariser")))</f>
        <v/>
      </c>
      <c r="W43" s="6" t="n"/>
    </row>
    <row r="44">
      <c r="A44" s="4" t="n"/>
      <c r="B44" s="5" t="n"/>
      <c r="C44" s="6" t="n"/>
      <c r="D44" s="6" t="n"/>
      <c r="E44" s="7" t="n"/>
      <c r="F44" s="6" t="n"/>
      <c r="G44" s="6" t="n"/>
      <c r="H44" s="8" t="n"/>
      <c r="I44" s="8" t="n"/>
      <c r="J44" s="9">
        <f>IF($A44="","",IFERROR($H44+$I44,0))</f>
        <v/>
      </c>
      <c r="K44" s="8" t="n"/>
      <c r="L44" s="8" t="n"/>
      <c r="M44" s="9">
        <f>IF($A44="","",IFERROR($K44+$L44,0))</f>
        <v/>
      </c>
      <c r="N44" s="10" t="n"/>
      <c r="O44" s="9">
        <f>IF($A44="","",IFERROR($M44*$N44,0))</f>
        <v/>
      </c>
      <c r="P44" s="9">
        <f>IF($A44="","",IFERROR($M44+$O44,0))</f>
        <v/>
      </c>
      <c r="Q44" s="10" t="n"/>
      <c r="R44" s="9">
        <f>IF($A44="","",IFERROR($M44*$Q44,0))</f>
        <v/>
      </c>
      <c r="S44" s="8" t="n"/>
      <c r="T44" s="8" t="n"/>
      <c r="U44" s="9">
        <f>IF($A44="","",IFERROR($P44-$R44-$S44-$T44,0))</f>
        <v/>
      </c>
      <c r="V44" s="11">
        <f>IF($A44="","",IF($U44&gt;0,"À régler",IF($U44=0,"Soldé","Crédit à régulariser")))</f>
        <v/>
      </c>
      <c r="W44" s="6" t="n"/>
    </row>
    <row r="45">
      <c r="A45" s="4" t="n"/>
      <c r="B45" s="5" t="n"/>
      <c r="C45" s="6" t="n"/>
      <c r="D45" s="6" t="n"/>
      <c r="E45" s="7" t="n"/>
      <c r="F45" s="6" t="n"/>
      <c r="G45" s="6" t="n"/>
      <c r="H45" s="8" t="n"/>
      <c r="I45" s="8" t="n"/>
      <c r="J45" s="12">
        <f>IF($A45="","",IFERROR($H45+$I45,0))</f>
        <v/>
      </c>
      <c r="K45" s="8" t="n"/>
      <c r="L45" s="8" t="n"/>
      <c r="M45" s="12">
        <f>IF($A45="","",IFERROR($K45+$L45,0))</f>
        <v/>
      </c>
      <c r="N45" s="10" t="n"/>
      <c r="O45" s="12">
        <f>IF($A45="","",IFERROR($M45*$N45,0))</f>
        <v/>
      </c>
      <c r="P45" s="12">
        <f>IF($A45="","",IFERROR($M45+$O45,0))</f>
        <v/>
      </c>
      <c r="Q45" s="10" t="n"/>
      <c r="R45" s="12">
        <f>IF($A45="","",IFERROR($M45*$Q45,0))</f>
        <v/>
      </c>
      <c r="S45" s="8" t="n"/>
      <c r="T45" s="8" t="n"/>
      <c r="U45" s="12">
        <f>IF($A45="","",IFERROR($P45-$R45-$S45-$T45,0))</f>
        <v/>
      </c>
      <c r="V45" s="13">
        <f>IF($A45="","",IF($U45&gt;0,"À régler",IF($U45=0,"Soldé","Crédit à régulariser")))</f>
        <v/>
      </c>
      <c r="W45" s="6" t="n"/>
    </row>
    <row r="46">
      <c r="A46" s="4" t="n"/>
      <c r="B46" s="5" t="n"/>
      <c r="C46" s="6" t="n"/>
      <c r="D46" s="6" t="n"/>
      <c r="E46" s="7" t="n"/>
      <c r="F46" s="6" t="n"/>
      <c r="G46" s="6" t="n"/>
      <c r="H46" s="8" t="n"/>
      <c r="I46" s="8" t="n"/>
      <c r="J46" s="9">
        <f>IF($A46="","",IFERROR($H46+$I46,0))</f>
        <v/>
      </c>
      <c r="K46" s="8" t="n"/>
      <c r="L46" s="8" t="n"/>
      <c r="M46" s="9">
        <f>IF($A46="","",IFERROR($K46+$L46,0))</f>
        <v/>
      </c>
      <c r="N46" s="10" t="n"/>
      <c r="O46" s="9">
        <f>IF($A46="","",IFERROR($M46*$N46,0))</f>
        <v/>
      </c>
      <c r="P46" s="9">
        <f>IF($A46="","",IFERROR($M46+$O46,0))</f>
        <v/>
      </c>
      <c r="Q46" s="10" t="n"/>
      <c r="R46" s="9">
        <f>IF($A46="","",IFERROR($M46*$Q46,0))</f>
        <v/>
      </c>
      <c r="S46" s="8" t="n"/>
      <c r="T46" s="8" t="n"/>
      <c r="U46" s="9">
        <f>IF($A46="","",IFERROR($P46-$R46-$S46-$T46,0))</f>
        <v/>
      </c>
      <c r="V46" s="11">
        <f>IF($A46="","",IF($U46&gt;0,"À régler",IF($U46=0,"Soldé","Crédit à régulariser")))</f>
        <v/>
      </c>
      <c r="W46" s="6" t="n"/>
    </row>
    <row r="47">
      <c r="A47" s="4" t="n"/>
      <c r="B47" s="5" t="n"/>
      <c r="C47" s="6" t="n"/>
      <c r="D47" s="6" t="n"/>
      <c r="E47" s="7" t="n"/>
      <c r="F47" s="6" t="n"/>
      <c r="G47" s="6" t="n"/>
      <c r="H47" s="8" t="n"/>
      <c r="I47" s="8" t="n"/>
      <c r="J47" s="12">
        <f>IF($A47="","",IFERROR($H47+$I47,0))</f>
        <v/>
      </c>
      <c r="K47" s="8" t="n"/>
      <c r="L47" s="8" t="n"/>
      <c r="M47" s="12">
        <f>IF($A47="","",IFERROR($K47+$L47,0))</f>
        <v/>
      </c>
      <c r="N47" s="10" t="n"/>
      <c r="O47" s="12">
        <f>IF($A47="","",IFERROR($M47*$N47,0))</f>
        <v/>
      </c>
      <c r="P47" s="12">
        <f>IF($A47="","",IFERROR($M47+$O47,0))</f>
        <v/>
      </c>
      <c r="Q47" s="10" t="n"/>
      <c r="R47" s="12">
        <f>IF($A47="","",IFERROR($M47*$Q47,0))</f>
        <v/>
      </c>
      <c r="S47" s="8" t="n"/>
      <c r="T47" s="8" t="n"/>
      <c r="U47" s="12">
        <f>IF($A47="","",IFERROR($P47-$R47-$S47-$T47,0))</f>
        <v/>
      </c>
      <c r="V47" s="13">
        <f>IF($A47="","",IF($U47&gt;0,"À régler",IF($U47=0,"Soldé","Crédit à régulariser")))</f>
        <v/>
      </c>
      <c r="W47" s="6" t="n"/>
    </row>
    <row r="48">
      <c r="A48" s="4" t="n"/>
      <c r="B48" s="5" t="n"/>
      <c r="C48" s="6" t="n"/>
      <c r="D48" s="6" t="n"/>
      <c r="E48" s="7" t="n"/>
      <c r="F48" s="6" t="n"/>
      <c r="G48" s="6" t="n"/>
      <c r="H48" s="8" t="n"/>
      <c r="I48" s="8" t="n"/>
      <c r="J48" s="9">
        <f>IF($A48="","",IFERROR($H48+$I48,0))</f>
        <v/>
      </c>
      <c r="K48" s="8" t="n"/>
      <c r="L48" s="8" t="n"/>
      <c r="M48" s="9">
        <f>IF($A48="","",IFERROR($K48+$L48,0))</f>
        <v/>
      </c>
      <c r="N48" s="10" t="n"/>
      <c r="O48" s="9">
        <f>IF($A48="","",IFERROR($M48*$N48,0))</f>
        <v/>
      </c>
      <c r="P48" s="9">
        <f>IF($A48="","",IFERROR($M48+$O48,0))</f>
        <v/>
      </c>
      <c r="Q48" s="10" t="n"/>
      <c r="R48" s="9">
        <f>IF($A48="","",IFERROR($M48*$Q48,0))</f>
        <v/>
      </c>
      <c r="S48" s="8" t="n"/>
      <c r="T48" s="8" t="n"/>
      <c r="U48" s="9">
        <f>IF($A48="","",IFERROR($P48-$R48-$S48-$T48,0))</f>
        <v/>
      </c>
      <c r="V48" s="11">
        <f>IF($A48="","",IF($U48&gt;0,"À régler",IF($U48=0,"Soldé","Crédit à régulariser")))</f>
        <v/>
      </c>
      <c r="W48" s="6" t="n"/>
    </row>
    <row r="49">
      <c r="A49" s="4" t="n"/>
      <c r="B49" s="5" t="n"/>
      <c r="C49" s="6" t="n"/>
      <c r="D49" s="6" t="n"/>
      <c r="E49" s="7" t="n"/>
      <c r="F49" s="6" t="n"/>
      <c r="G49" s="6" t="n"/>
      <c r="H49" s="8" t="n"/>
      <c r="I49" s="8" t="n"/>
      <c r="J49" s="12">
        <f>IF($A49="","",IFERROR($H49+$I49,0))</f>
        <v/>
      </c>
      <c r="K49" s="8" t="n"/>
      <c r="L49" s="8" t="n"/>
      <c r="M49" s="12">
        <f>IF($A49="","",IFERROR($K49+$L49,0))</f>
        <v/>
      </c>
      <c r="N49" s="10" t="n"/>
      <c r="O49" s="12">
        <f>IF($A49="","",IFERROR($M49*$N49,0))</f>
        <v/>
      </c>
      <c r="P49" s="12">
        <f>IF($A49="","",IFERROR($M49+$O49,0))</f>
        <v/>
      </c>
      <c r="Q49" s="10" t="n"/>
      <c r="R49" s="12">
        <f>IF($A49="","",IFERROR($M49*$Q49,0))</f>
        <v/>
      </c>
      <c r="S49" s="8" t="n"/>
      <c r="T49" s="8" t="n"/>
      <c r="U49" s="12">
        <f>IF($A49="","",IFERROR($P49-$R49-$S49-$T49,0))</f>
        <v/>
      </c>
      <c r="V49" s="13">
        <f>IF($A49="","",IF($U49&gt;0,"À régler",IF($U49=0,"Soldé","Crédit à régulariser")))</f>
        <v/>
      </c>
      <c r="W49" s="6" t="n"/>
    </row>
    <row r="50">
      <c r="A50" s="4" t="n"/>
      <c r="B50" s="5" t="n"/>
      <c r="C50" s="6" t="n"/>
      <c r="D50" s="6" t="n"/>
      <c r="E50" s="7" t="n"/>
      <c r="F50" s="6" t="n"/>
      <c r="G50" s="6" t="n"/>
      <c r="H50" s="8" t="n"/>
      <c r="I50" s="8" t="n"/>
      <c r="J50" s="9">
        <f>IF($A50="","",IFERROR($H50+$I50,0))</f>
        <v/>
      </c>
      <c r="K50" s="8" t="n"/>
      <c r="L50" s="8" t="n"/>
      <c r="M50" s="9">
        <f>IF($A50="","",IFERROR($K50+$L50,0))</f>
        <v/>
      </c>
      <c r="N50" s="10" t="n"/>
      <c r="O50" s="9">
        <f>IF($A50="","",IFERROR($M50*$N50,0))</f>
        <v/>
      </c>
      <c r="P50" s="9">
        <f>IF($A50="","",IFERROR($M50+$O50,0))</f>
        <v/>
      </c>
      <c r="Q50" s="10" t="n"/>
      <c r="R50" s="9">
        <f>IF($A50="","",IFERROR($M50*$Q50,0))</f>
        <v/>
      </c>
      <c r="S50" s="8" t="n"/>
      <c r="T50" s="8" t="n"/>
      <c r="U50" s="9">
        <f>IF($A50="","",IFERROR($P50-$R50-$S50-$T50,0))</f>
        <v/>
      </c>
      <c r="V50" s="11">
        <f>IF($A50="","",IF($U50&gt;0,"À régler",IF($U50=0,"Soldé","Crédit à régulariser")))</f>
        <v/>
      </c>
      <c r="W50" s="6" t="n"/>
    </row>
    <row r="51">
      <c r="A51" s="4" t="n"/>
      <c r="B51" s="5" t="n"/>
      <c r="C51" s="6" t="n"/>
      <c r="D51" s="6" t="n"/>
      <c r="E51" s="7" t="n"/>
      <c r="F51" s="6" t="n"/>
      <c r="G51" s="6" t="n"/>
      <c r="H51" s="8" t="n"/>
      <c r="I51" s="8" t="n"/>
      <c r="J51" s="12">
        <f>IF($A51="","",IFERROR($H51+$I51,0))</f>
        <v/>
      </c>
      <c r="K51" s="8" t="n"/>
      <c r="L51" s="8" t="n"/>
      <c r="M51" s="12">
        <f>IF($A51="","",IFERROR($K51+$L51,0))</f>
        <v/>
      </c>
      <c r="N51" s="10" t="n"/>
      <c r="O51" s="12">
        <f>IF($A51="","",IFERROR($M51*$N51,0))</f>
        <v/>
      </c>
      <c r="P51" s="12">
        <f>IF($A51="","",IFERROR($M51+$O51,0))</f>
        <v/>
      </c>
      <c r="Q51" s="10" t="n"/>
      <c r="R51" s="12">
        <f>IF($A51="","",IFERROR($M51*$Q51,0))</f>
        <v/>
      </c>
      <c r="S51" s="8" t="n"/>
      <c r="T51" s="8" t="n"/>
      <c r="U51" s="12">
        <f>IF($A51="","",IFERROR($P51-$R51-$S51-$T51,0))</f>
        <v/>
      </c>
      <c r="V51" s="13">
        <f>IF($A51="","",IF($U51&gt;0,"À régler",IF($U51=0,"Soldé","Crédit à régulariser")))</f>
        <v/>
      </c>
      <c r="W51" s="6" t="n"/>
    </row>
    <row r="52">
      <c r="A52" s="4" t="n"/>
      <c r="B52" s="5" t="n"/>
      <c r="C52" s="6" t="n"/>
      <c r="D52" s="6" t="n"/>
      <c r="E52" s="7" t="n"/>
      <c r="F52" s="6" t="n"/>
      <c r="G52" s="6" t="n"/>
      <c r="H52" s="8" t="n"/>
      <c r="I52" s="8" t="n"/>
      <c r="J52" s="9">
        <f>IF($A52="","",IFERROR($H52+$I52,0))</f>
        <v/>
      </c>
      <c r="K52" s="8" t="n"/>
      <c r="L52" s="8" t="n"/>
      <c r="M52" s="9">
        <f>IF($A52="","",IFERROR($K52+$L52,0))</f>
        <v/>
      </c>
      <c r="N52" s="10" t="n"/>
      <c r="O52" s="9">
        <f>IF($A52="","",IFERROR($M52*$N52,0))</f>
        <v/>
      </c>
      <c r="P52" s="9">
        <f>IF($A52="","",IFERROR($M52+$O52,0))</f>
        <v/>
      </c>
      <c r="Q52" s="10" t="n"/>
      <c r="R52" s="9">
        <f>IF($A52="","",IFERROR($M52*$Q52,0))</f>
        <v/>
      </c>
      <c r="S52" s="8" t="n"/>
      <c r="T52" s="8" t="n"/>
      <c r="U52" s="9">
        <f>IF($A52="","",IFERROR($P52-$R52-$S52-$T52,0))</f>
        <v/>
      </c>
      <c r="V52" s="11">
        <f>IF($A52="","",IF($U52&gt;0,"À régler",IF($U52=0,"Soldé","Crédit à régulariser")))</f>
        <v/>
      </c>
      <c r="W52" s="6" t="n"/>
    </row>
    <row r="53">
      <c r="A53" s="4" t="n"/>
      <c r="B53" s="5" t="n"/>
      <c r="C53" s="6" t="n"/>
      <c r="D53" s="6" t="n"/>
      <c r="E53" s="7" t="n"/>
      <c r="F53" s="6" t="n"/>
      <c r="G53" s="6" t="n"/>
      <c r="H53" s="8" t="n"/>
      <c r="I53" s="8" t="n"/>
      <c r="J53" s="12">
        <f>IF($A53="","",IFERROR($H53+$I53,0))</f>
        <v/>
      </c>
      <c r="K53" s="8" t="n"/>
      <c r="L53" s="8" t="n"/>
      <c r="M53" s="12">
        <f>IF($A53="","",IFERROR($K53+$L53,0))</f>
        <v/>
      </c>
      <c r="N53" s="10" t="n"/>
      <c r="O53" s="12">
        <f>IF($A53="","",IFERROR($M53*$N53,0))</f>
        <v/>
      </c>
      <c r="P53" s="12">
        <f>IF($A53="","",IFERROR($M53+$O53,0))</f>
        <v/>
      </c>
      <c r="Q53" s="10" t="n"/>
      <c r="R53" s="12">
        <f>IF($A53="","",IFERROR($M53*$Q53,0))</f>
        <v/>
      </c>
      <c r="S53" s="8" t="n"/>
      <c r="T53" s="8" t="n"/>
      <c r="U53" s="12">
        <f>IF($A53="","",IFERROR($P53-$R53-$S53-$T53,0))</f>
        <v/>
      </c>
      <c r="V53" s="13">
        <f>IF($A53="","",IF($U53&gt;0,"À régler",IF($U53=0,"Soldé","Crédit à régulariser")))</f>
        <v/>
      </c>
      <c r="W53" s="6" t="n"/>
    </row>
    <row r="54">
      <c r="A54" s="4" t="n"/>
      <c r="B54" s="5" t="n"/>
      <c r="C54" s="6" t="n"/>
      <c r="D54" s="6" t="n"/>
      <c r="E54" s="7" t="n"/>
      <c r="F54" s="6" t="n"/>
      <c r="G54" s="6" t="n"/>
      <c r="H54" s="8" t="n"/>
      <c r="I54" s="8" t="n"/>
      <c r="J54" s="9">
        <f>IF($A54="","",IFERROR($H54+$I54,0))</f>
        <v/>
      </c>
      <c r="K54" s="8" t="n"/>
      <c r="L54" s="8" t="n"/>
      <c r="M54" s="9">
        <f>IF($A54="","",IFERROR($K54+$L54,0))</f>
        <v/>
      </c>
      <c r="N54" s="10" t="n"/>
      <c r="O54" s="9">
        <f>IF($A54="","",IFERROR($M54*$N54,0))</f>
        <v/>
      </c>
      <c r="P54" s="9">
        <f>IF($A54="","",IFERROR($M54+$O54,0))</f>
        <v/>
      </c>
      <c r="Q54" s="10" t="n"/>
      <c r="R54" s="9">
        <f>IF($A54="","",IFERROR($M54*$Q54,0))</f>
        <v/>
      </c>
      <c r="S54" s="8" t="n"/>
      <c r="T54" s="8" t="n"/>
      <c r="U54" s="9">
        <f>IF($A54="","",IFERROR($P54-$R54-$S54-$T54,0))</f>
        <v/>
      </c>
      <c r="V54" s="11">
        <f>IF($A54="","",IF($U54&gt;0,"À régler",IF($U54=0,"Soldé","Crédit à régulariser")))</f>
        <v/>
      </c>
      <c r="W54" s="6" t="n"/>
    </row>
    <row r="55">
      <c r="A55" s="4" t="n"/>
      <c r="B55" s="5" t="n"/>
      <c r="C55" s="6" t="n"/>
      <c r="D55" s="6" t="n"/>
      <c r="E55" s="7" t="n"/>
      <c r="F55" s="6" t="n"/>
      <c r="G55" s="6" t="n"/>
      <c r="H55" s="8" t="n"/>
      <c r="I55" s="8" t="n"/>
      <c r="J55" s="12">
        <f>IF($A55="","",IFERROR($H55+$I55,0))</f>
        <v/>
      </c>
      <c r="K55" s="8" t="n"/>
      <c r="L55" s="8" t="n"/>
      <c r="M55" s="12">
        <f>IF($A55="","",IFERROR($K55+$L55,0))</f>
        <v/>
      </c>
      <c r="N55" s="10" t="n"/>
      <c r="O55" s="12">
        <f>IF($A55="","",IFERROR($M55*$N55,0))</f>
        <v/>
      </c>
      <c r="P55" s="12">
        <f>IF($A55="","",IFERROR($M55+$O55,0))</f>
        <v/>
      </c>
      <c r="Q55" s="10" t="n"/>
      <c r="R55" s="12">
        <f>IF($A55="","",IFERROR($M55*$Q55,0))</f>
        <v/>
      </c>
      <c r="S55" s="8" t="n"/>
      <c r="T55" s="8" t="n"/>
      <c r="U55" s="12">
        <f>IF($A55="","",IFERROR($P55-$R55-$S55-$T55,0))</f>
        <v/>
      </c>
      <c r="V55" s="13">
        <f>IF($A55="","",IF($U55&gt;0,"À régler",IF($U55=0,"Soldé","Crédit à régulariser")))</f>
        <v/>
      </c>
      <c r="W55" s="6" t="n"/>
    </row>
    <row r="56">
      <c r="A56" s="4" t="n"/>
      <c r="B56" s="5" t="n"/>
      <c r="C56" s="6" t="n"/>
      <c r="D56" s="6" t="n"/>
      <c r="E56" s="7" t="n"/>
      <c r="F56" s="6" t="n"/>
      <c r="G56" s="6" t="n"/>
      <c r="H56" s="8" t="n"/>
      <c r="I56" s="8" t="n"/>
      <c r="J56" s="9">
        <f>IF($A56="","",IFERROR($H56+$I56,0))</f>
        <v/>
      </c>
      <c r="K56" s="8" t="n"/>
      <c r="L56" s="8" t="n"/>
      <c r="M56" s="9">
        <f>IF($A56="","",IFERROR($K56+$L56,0))</f>
        <v/>
      </c>
      <c r="N56" s="10" t="n"/>
      <c r="O56" s="9">
        <f>IF($A56="","",IFERROR($M56*$N56,0))</f>
        <v/>
      </c>
      <c r="P56" s="9">
        <f>IF($A56="","",IFERROR($M56+$O56,0))</f>
        <v/>
      </c>
      <c r="Q56" s="10" t="n"/>
      <c r="R56" s="9">
        <f>IF($A56="","",IFERROR($M56*$Q56,0))</f>
        <v/>
      </c>
      <c r="S56" s="8" t="n"/>
      <c r="T56" s="8" t="n"/>
      <c r="U56" s="9">
        <f>IF($A56="","",IFERROR($P56-$R56-$S56-$T56,0))</f>
        <v/>
      </c>
      <c r="V56" s="11">
        <f>IF($A56="","",IF($U56&gt;0,"À régler",IF($U56=0,"Soldé","Crédit à régulariser")))</f>
        <v/>
      </c>
      <c r="W56" s="6" t="n"/>
    </row>
    <row r="57">
      <c r="A57" s="4" t="n"/>
      <c r="B57" s="5" t="n"/>
      <c r="C57" s="6" t="n"/>
      <c r="D57" s="6" t="n"/>
      <c r="E57" s="7" t="n"/>
      <c r="F57" s="6" t="n"/>
      <c r="G57" s="6" t="n"/>
      <c r="H57" s="8" t="n"/>
      <c r="I57" s="8" t="n"/>
      <c r="J57" s="12">
        <f>IF($A57="","",IFERROR($H57+$I57,0))</f>
        <v/>
      </c>
      <c r="K57" s="8" t="n"/>
      <c r="L57" s="8" t="n"/>
      <c r="M57" s="12">
        <f>IF($A57="","",IFERROR($K57+$L57,0))</f>
        <v/>
      </c>
      <c r="N57" s="10" t="n"/>
      <c r="O57" s="12">
        <f>IF($A57="","",IFERROR($M57*$N57,0))</f>
        <v/>
      </c>
      <c r="P57" s="12">
        <f>IF($A57="","",IFERROR($M57+$O57,0))</f>
        <v/>
      </c>
      <c r="Q57" s="10" t="n"/>
      <c r="R57" s="12">
        <f>IF($A57="","",IFERROR($M57*$Q57,0))</f>
        <v/>
      </c>
      <c r="S57" s="8" t="n"/>
      <c r="T57" s="8" t="n"/>
      <c r="U57" s="12">
        <f>IF($A57="","",IFERROR($P57-$R57-$S57-$T57,0))</f>
        <v/>
      </c>
      <c r="V57" s="13">
        <f>IF($A57="","",IF($U57&gt;0,"À régler",IF($U57=0,"Soldé","Crédit à régulariser")))</f>
        <v/>
      </c>
      <c r="W57" s="6" t="n"/>
    </row>
    <row r="58">
      <c r="A58" s="4" t="n"/>
      <c r="B58" s="5" t="n"/>
      <c r="C58" s="6" t="n"/>
      <c r="D58" s="6" t="n"/>
      <c r="E58" s="7" t="n"/>
      <c r="F58" s="6" t="n"/>
      <c r="G58" s="6" t="n"/>
      <c r="H58" s="8" t="n"/>
      <c r="I58" s="8" t="n"/>
      <c r="J58" s="9">
        <f>IF($A58="","",IFERROR($H58+$I58,0))</f>
        <v/>
      </c>
      <c r="K58" s="8" t="n"/>
      <c r="L58" s="8" t="n"/>
      <c r="M58" s="9">
        <f>IF($A58="","",IFERROR($K58+$L58,0))</f>
        <v/>
      </c>
      <c r="N58" s="10" t="n"/>
      <c r="O58" s="9">
        <f>IF($A58="","",IFERROR($M58*$N58,0))</f>
        <v/>
      </c>
      <c r="P58" s="9">
        <f>IF($A58="","",IFERROR($M58+$O58,0))</f>
        <v/>
      </c>
      <c r="Q58" s="10" t="n"/>
      <c r="R58" s="9">
        <f>IF($A58="","",IFERROR($M58*$Q58,0))</f>
        <v/>
      </c>
      <c r="S58" s="8" t="n"/>
      <c r="T58" s="8" t="n"/>
      <c r="U58" s="9">
        <f>IF($A58="","",IFERROR($P58-$R58-$S58-$T58,0))</f>
        <v/>
      </c>
      <c r="V58" s="11">
        <f>IF($A58="","",IF($U58&gt;0,"À régler",IF($U58=0,"Soldé","Crédit à régulariser")))</f>
        <v/>
      </c>
      <c r="W58" s="6" t="n"/>
    </row>
    <row r="59">
      <c r="A59" s="4" t="n"/>
      <c r="B59" s="5" t="n"/>
      <c r="C59" s="6" t="n"/>
      <c r="D59" s="6" t="n"/>
      <c r="E59" s="7" t="n"/>
      <c r="F59" s="6" t="n"/>
      <c r="G59" s="6" t="n"/>
      <c r="H59" s="8" t="n"/>
      <c r="I59" s="8" t="n"/>
      <c r="J59" s="12">
        <f>IF($A59="","",IFERROR($H59+$I59,0))</f>
        <v/>
      </c>
      <c r="K59" s="8" t="n"/>
      <c r="L59" s="8" t="n"/>
      <c r="M59" s="12">
        <f>IF($A59="","",IFERROR($K59+$L59,0))</f>
        <v/>
      </c>
      <c r="N59" s="10" t="n"/>
      <c r="O59" s="12">
        <f>IF($A59="","",IFERROR($M59*$N59,0))</f>
        <v/>
      </c>
      <c r="P59" s="12">
        <f>IF($A59="","",IFERROR($M59+$O59,0))</f>
        <v/>
      </c>
      <c r="Q59" s="10" t="n"/>
      <c r="R59" s="12">
        <f>IF($A59="","",IFERROR($M59*$Q59,0))</f>
        <v/>
      </c>
      <c r="S59" s="8" t="n"/>
      <c r="T59" s="8" t="n"/>
      <c r="U59" s="12">
        <f>IF($A59="","",IFERROR($P59-$R59-$S59-$T59,0))</f>
        <v/>
      </c>
      <c r="V59" s="13">
        <f>IF($A59="","",IF($U59&gt;0,"À régler",IF($U59=0,"Soldé","Crédit à régulariser")))</f>
        <v/>
      </c>
      <c r="W59" s="6" t="n"/>
    </row>
    <row r="60">
      <c r="A60" s="4" t="n"/>
      <c r="B60" s="5" t="n"/>
      <c r="C60" s="6" t="n"/>
      <c r="D60" s="6" t="n"/>
      <c r="E60" s="7" t="n"/>
      <c r="F60" s="6" t="n"/>
      <c r="G60" s="6" t="n"/>
      <c r="H60" s="8" t="n"/>
      <c r="I60" s="8" t="n"/>
      <c r="J60" s="9">
        <f>IF($A60="","",IFERROR($H60+$I60,0))</f>
        <v/>
      </c>
      <c r="K60" s="8" t="n"/>
      <c r="L60" s="8" t="n"/>
      <c r="M60" s="9">
        <f>IF($A60="","",IFERROR($K60+$L60,0))</f>
        <v/>
      </c>
      <c r="N60" s="10" t="n"/>
      <c r="O60" s="9">
        <f>IF($A60="","",IFERROR($M60*$N60,0))</f>
        <v/>
      </c>
      <c r="P60" s="9">
        <f>IF($A60="","",IFERROR($M60+$O60,0))</f>
        <v/>
      </c>
      <c r="Q60" s="10" t="n"/>
      <c r="R60" s="9">
        <f>IF($A60="","",IFERROR($M60*$Q60,0))</f>
        <v/>
      </c>
      <c r="S60" s="8" t="n"/>
      <c r="T60" s="8" t="n"/>
      <c r="U60" s="9">
        <f>IF($A60="","",IFERROR($P60-$R60-$S60-$T60,0))</f>
        <v/>
      </c>
      <c r="V60" s="11">
        <f>IF($A60="","",IF($U60&gt;0,"À régler",IF($U60=0,"Soldé","Crédit à régulariser")))</f>
        <v/>
      </c>
      <c r="W60" s="6" t="n"/>
    </row>
    <row r="61">
      <c r="A61" s="4" t="n"/>
      <c r="B61" s="5" t="n"/>
      <c r="C61" s="6" t="n"/>
      <c r="D61" s="6" t="n"/>
      <c r="E61" s="7" t="n"/>
      <c r="F61" s="6" t="n"/>
      <c r="G61" s="6" t="n"/>
      <c r="H61" s="8" t="n"/>
      <c r="I61" s="8" t="n"/>
      <c r="J61" s="12">
        <f>IF($A61="","",IFERROR($H61+$I61,0))</f>
        <v/>
      </c>
      <c r="K61" s="8" t="n"/>
      <c r="L61" s="8" t="n"/>
      <c r="M61" s="12">
        <f>IF($A61="","",IFERROR($K61+$L61,0))</f>
        <v/>
      </c>
      <c r="N61" s="10" t="n"/>
      <c r="O61" s="12">
        <f>IF($A61="","",IFERROR($M61*$N61,0))</f>
        <v/>
      </c>
      <c r="P61" s="12">
        <f>IF($A61="","",IFERROR($M61+$O61,0))</f>
        <v/>
      </c>
      <c r="Q61" s="10" t="n"/>
      <c r="R61" s="12">
        <f>IF($A61="","",IFERROR($M61*$Q61,0))</f>
        <v/>
      </c>
      <c r="S61" s="8" t="n"/>
      <c r="T61" s="8" t="n"/>
      <c r="U61" s="12">
        <f>IF($A61="","",IFERROR($P61-$R61-$S61-$T61,0))</f>
        <v/>
      </c>
      <c r="V61" s="13">
        <f>IF($A61="","",IF($U61&gt;0,"À régler",IF($U61=0,"Soldé","Crédit à régulariser")))</f>
        <v/>
      </c>
      <c r="W61" s="6" t="n"/>
    </row>
    <row r="62">
      <c r="A62" s="4" t="n"/>
      <c r="B62" s="5" t="n"/>
      <c r="C62" s="6" t="n"/>
      <c r="D62" s="6" t="n"/>
      <c r="E62" s="7" t="n"/>
      <c r="F62" s="6" t="n"/>
      <c r="G62" s="6" t="n"/>
      <c r="H62" s="8" t="n"/>
      <c r="I62" s="8" t="n"/>
      <c r="J62" s="9">
        <f>IF($A62="","",IFERROR($H62+$I62,0))</f>
        <v/>
      </c>
      <c r="K62" s="8" t="n"/>
      <c r="L62" s="8" t="n"/>
      <c r="M62" s="9">
        <f>IF($A62="","",IFERROR($K62+$L62,0))</f>
        <v/>
      </c>
      <c r="N62" s="10" t="n"/>
      <c r="O62" s="9">
        <f>IF($A62="","",IFERROR($M62*$N62,0))</f>
        <v/>
      </c>
      <c r="P62" s="9">
        <f>IF($A62="","",IFERROR($M62+$O62,0))</f>
        <v/>
      </c>
      <c r="Q62" s="10" t="n"/>
      <c r="R62" s="9">
        <f>IF($A62="","",IFERROR($M62*$Q62,0))</f>
        <v/>
      </c>
      <c r="S62" s="8" t="n"/>
      <c r="T62" s="8" t="n"/>
      <c r="U62" s="9">
        <f>IF($A62="","",IFERROR($P62-$R62-$S62-$T62,0))</f>
        <v/>
      </c>
      <c r="V62" s="11">
        <f>IF($A62="","",IF($U62&gt;0,"À régler",IF($U62=0,"Soldé","Crédit à régulariser")))</f>
        <v/>
      </c>
      <c r="W62" s="6" t="n"/>
    </row>
    <row r="63">
      <c r="A63" s="4" t="n"/>
      <c r="B63" s="5" t="n"/>
      <c r="C63" s="6" t="n"/>
      <c r="D63" s="6" t="n"/>
      <c r="E63" s="7" t="n"/>
      <c r="F63" s="6" t="n"/>
      <c r="G63" s="6" t="n"/>
      <c r="H63" s="8" t="n"/>
      <c r="I63" s="8" t="n"/>
      <c r="J63" s="12">
        <f>IF($A63="","",IFERROR($H63+$I63,0))</f>
        <v/>
      </c>
      <c r="K63" s="8" t="n"/>
      <c r="L63" s="8" t="n"/>
      <c r="M63" s="12">
        <f>IF($A63="","",IFERROR($K63+$L63,0))</f>
        <v/>
      </c>
      <c r="N63" s="10" t="n"/>
      <c r="O63" s="12">
        <f>IF($A63="","",IFERROR($M63*$N63,0))</f>
        <v/>
      </c>
      <c r="P63" s="12">
        <f>IF($A63="","",IFERROR($M63+$O63,0))</f>
        <v/>
      </c>
      <c r="Q63" s="10" t="n"/>
      <c r="R63" s="12">
        <f>IF($A63="","",IFERROR($M63*$Q63,0))</f>
        <v/>
      </c>
      <c r="S63" s="8" t="n"/>
      <c r="T63" s="8" t="n"/>
      <c r="U63" s="12">
        <f>IF($A63="","",IFERROR($P63-$R63-$S63-$T63,0))</f>
        <v/>
      </c>
      <c r="V63" s="13">
        <f>IF($A63="","",IF($U63&gt;0,"À régler",IF($U63=0,"Soldé","Crédit à régulariser")))</f>
        <v/>
      </c>
      <c r="W63" s="6" t="n"/>
    </row>
    <row r="64">
      <c r="A64" s="4" t="n"/>
      <c r="B64" s="5" t="n"/>
      <c r="C64" s="6" t="n"/>
      <c r="D64" s="6" t="n"/>
      <c r="E64" s="7" t="n"/>
      <c r="F64" s="6" t="n"/>
      <c r="G64" s="6" t="n"/>
      <c r="H64" s="8" t="n"/>
      <c r="I64" s="8" t="n"/>
      <c r="J64" s="9">
        <f>IF($A64="","",IFERROR($H64+$I64,0))</f>
        <v/>
      </c>
      <c r="K64" s="8" t="n"/>
      <c r="L64" s="8" t="n"/>
      <c r="M64" s="9">
        <f>IF($A64="","",IFERROR($K64+$L64,0))</f>
        <v/>
      </c>
      <c r="N64" s="10" t="n"/>
      <c r="O64" s="9">
        <f>IF($A64="","",IFERROR($M64*$N64,0))</f>
        <v/>
      </c>
      <c r="P64" s="9">
        <f>IF($A64="","",IFERROR($M64+$O64,0))</f>
        <v/>
      </c>
      <c r="Q64" s="10" t="n"/>
      <c r="R64" s="9">
        <f>IF($A64="","",IFERROR($M64*$Q64,0))</f>
        <v/>
      </c>
      <c r="S64" s="8" t="n"/>
      <c r="T64" s="8" t="n"/>
      <c r="U64" s="9">
        <f>IF($A64="","",IFERROR($P64-$R64-$S64-$T64,0))</f>
        <v/>
      </c>
      <c r="V64" s="11">
        <f>IF($A64="","",IF($U64&gt;0,"À régler",IF($U64=0,"Soldé","Crédit à régulariser")))</f>
        <v/>
      </c>
      <c r="W64" s="6" t="n"/>
    </row>
    <row r="65">
      <c r="A65" s="4" t="n"/>
      <c r="B65" s="5" t="n"/>
      <c r="C65" s="6" t="n"/>
      <c r="D65" s="6" t="n"/>
      <c r="E65" s="7" t="n"/>
      <c r="F65" s="6" t="n"/>
      <c r="G65" s="6" t="n"/>
      <c r="H65" s="8" t="n"/>
      <c r="I65" s="8" t="n"/>
      <c r="J65" s="12">
        <f>IF($A65="","",IFERROR($H65+$I65,0))</f>
        <v/>
      </c>
      <c r="K65" s="8" t="n"/>
      <c r="L65" s="8" t="n"/>
      <c r="M65" s="12">
        <f>IF($A65="","",IFERROR($K65+$L65,0))</f>
        <v/>
      </c>
      <c r="N65" s="10" t="n"/>
      <c r="O65" s="12">
        <f>IF($A65="","",IFERROR($M65*$N65,0))</f>
        <v/>
      </c>
      <c r="P65" s="12">
        <f>IF($A65="","",IFERROR($M65+$O65,0))</f>
        <v/>
      </c>
      <c r="Q65" s="10" t="n"/>
      <c r="R65" s="12">
        <f>IF($A65="","",IFERROR($M65*$Q65,0))</f>
        <v/>
      </c>
      <c r="S65" s="8" t="n"/>
      <c r="T65" s="8" t="n"/>
      <c r="U65" s="12">
        <f>IF($A65="","",IFERROR($P65-$R65-$S65-$T65,0))</f>
        <v/>
      </c>
      <c r="V65" s="13">
        <f>IF($A65="","",IF($U65&gt;0,"À régler",IF($U65=0,"Soldé","Crédit à régulariser")))</f>
        <v/>
      </c>
      <c r="W65" s="6" t="n"/>
    </row>
    <row r="66">
      <c r="A66" s="4" t="n"/>
      <c r="B66" s="5" t="n"/>
      <c r="C66" s="6" t="n"/>
      <c r="D66" s="6" t="n"/>
      <c r="E66" s="7" t="n"/>
      <c r="F66" s="6" t="n"/>
      <c r="G66" s="6" t="n"/>
      <c r="H66" s="8" t="n"/>
      <c r="I66" s="8" t="n"/>
      <c r="J66" s="9">
        <f>IF($A66="","",IFERROR($H66+$I66,0))</f>
        <v/>
      </c>
      <c r="K66" s="8" t="n"/>
      <c r="L66" s="8" t="n"/>
      <c r="M66" s="9">
        <f>IF($A66="","",IFERROR($K66+$L66,0))</f>
        <v/>
      </c>
      <c r="N66" s="10" t="n"/>
      <c r="O66" s="9">
        <f>IF($A66="","",IFERROR($M66*$N66,0))</f>
        <v/>
      </c>
      <c r="P66" s="9">
        <f>IF($A66="","",IFERROR($M66+$O66,0))</f>
        <v/>
      </c>
      <c r="Q66" s="10" t="n"/>
      <c r="R66" s="9">
        <f>IF($A66="","",IFERROR($M66*$Q66,0))</f>
        <v/>
      </c>
      <c r="S66" s="8" t="n"/>
      <c r="T66" s="8" t="n"/>
      <c r="U66" s="9">
        <f>IF($A66="","",IFERROR($P66-$R66-$S66-$T66,0))</f>
        <v/>
      </c>
      <c r="V66" s="11">
        <f>IF($A66="","",IF($U66&gt;0,"À régler",IF($U66=0,"Soldé","Crédit à régulariser")))</f>
        <v/>
      </c>
      <c r="W66" s="6" t="n"/>
    </row>
    <row r="67">
      <c r="A67" s="4" t="n"/>
      <c r="B67" s="5" t="n"/>
      <c r="C67" s="6" t="n"/>
      <c r="D67" s="6" t="n"/>
      <c r="E67" s="7" t="n"/>
      <c r="F67" s="6" t="n"/>
      <c r="G67" s="6" t="n"/>
      <c r="H67" s="8" t="n"/>
      <c r="I67" s="8" t="n"/>
      <c r="J67" s="12">
        <f>IF($A67="","",IFERROR($H67+$I67,0))</f>
        <v/>
      </c>
      <c r="K67" s="8" t="n"/>
      <c r="L67" s="8" t="n"/>
      <c r="M67" s="12">
        <f>IF($A67="","",IFERROR($K67+$L67,0))</f>
        <v/>
      </c>
      <c r="N67" s="10" t="n"/>
      <c r="O67" s="12">
        <f>IF($A67="","",IFERROR($M67*$N67,0))</f>
        <v/>
      </c>
      <c r="P67" s="12">
        <f>IF($A67="","",IFERROR($M67+$O67,0))</f>
        <v/>
      </c>
      <c r="Q67" s="10" t="n"/>
      <c r="R67" s="12">
        <f>IF($A67="","",IFERROR($M67*$Q67,0))</f>
        <v/>
      </c>
      <c r="S67" s="8" t="n"/>
      <c r="T67" s="8" t="n"/>
      <c r="U67" s="12">
        <f>IF($A67="","",IFERROR($P67-$R67-$S67-$T67,0))</f>
        <v/>
      </c>
      <c r="V67" s="13">
        <f>IF($A67="","",IF($U67&gt;0,"À régler",IF($U67=0,"Soldé","Crédit à régulariser")))</f>
        <v/>
      </c>
      <c r="W67" s="6" t="n"/>
    </row>
    <row r="68">
      <c r="A68" s="4" t="n"/>
      <c r="B68" s="5" t="n"/>
      <c r="C68" s="6" t="n"/>
      <c r="D68" s="6" t="n"/>
      <c r="E68" s="7" t="n"/>
      <c r="F68" s="6" t="n"/>
      <c r="G68" s="6" t="n"/>
      <c r="H68" s="8" t="n"/>
      <c r="I68" s="8" t="n"/>
      <c r="J68" s="9">
        <f>IF($A68="","",IFERROR($H68+$I68,0))</f>
        <v/>
      </c>
      <c r="K68" s="8" t="n"/>
      <c r="L68" s="8" t="n"/>
      <c r="M68" s="9">
        <f>IF($A68="","",IFERROR($K68+$L68,0))</f>
        <v/>
      </c>
      <c r="N68" s="10" t="n"/>
      <c r="O68" s="9">
        <f>IF($A68="","",IFERROR($M68*$N68,0))</f>
        <v/>
      </c>
      <c r="P68" s="9">
        <f>IF($A68="","",IFERROR($M68+$O68,0))</f>
        <v/>
      </c>
      <c r="Q68" s="10" t="n"/>
      <c r="R68" s="9">
        <f>IF($A68="","",IFERROR($M68*$Q68,0))</f>
        <v/>
      </c>
      <c r="S68" s="8" t="n"/>
      <c r="T68" s="8" t="n"/>
      <c r="U68" s="9">
        <f>IF($A68="","",IFERROR($P68-$R68-$S68-$T68,0))</f>
        <v/>
      </c>
      <c r="V68" s="11">
        <f>IF($A68="","",IF($U68&gt;0,"À régler",IF($U68=0,"Soldé","Crédit à régulariser")))</f>
        <v/>
      </c>
      <c r="W68" s="6" t="n"/>
    </row>
    <row r="69">
      <c r="A69" s="4" t="n"/>
      <c r="B69" s="5" t="n"/>
      <c r="C69" s="6" t="n"/>
      <c r="D69" s="6" t="n"/>
      <c r="E69" s="7" t="n"/>
      <c r="F69" s="6" t="n"/>
      <c r="G69" s="6" t="n"/>
      <c r="H69" s="8" t="n"/>
      <c r="I69" s="8" t="n"/>
      <c r="J69" s="12">
        <f>IF($A69="","",IFERROR($H69+$I69,0))</f>
        <v/>
      </c>
      <c r="K69" s="8" t="n"/>
      <c r="L69" s="8" t="n"/>
      <c r="M69" s="12">
        <f>IF($A69="","",IFERROR($K69+$L69,0))</f>
        <v/>
      </c>
      <c r="N69" s="10" t="n"/>
      <c r="O69" s="12">
        <f>IF($A69="","",IFERROR($M69*$N69,0))</f>
        <v/>
      </c>
      <c r="P69" s="12">
        <f>IF($A69="","",IFERROR($M69+$O69,0))</f>
        <v/>
      </c>
      <c r="Q69" s="10" t="n"/>
      <c r="R69" s="12">
        <f>IF($A69="","",IFERROR($M69*$Q69,0))</f>
        <v/>
      </c>
      <c r="S69" s="8" t="n"/>
      <c r="T69" s="8" t="n"/>
      <c r="U69" s="12">
        <f>IF($A69="","",IFERROR($P69-$R69-$S69-$T69,0))</f>
        <v/>
      </c>
      <c r="V69" s="13">
        <f>IF($A69="","",IF($U69&gt;0,"À régler",IF($U69=0,"Soldé","Crédit à régulariser")))</f>
        <v/>
      </c>
      <c r="W69" s="6" t="n"/>
    </row>
    <row r="70">
      <c r="A70" s="4" t="n"/>
      <c r="B70" s="5" t="n"/>
      <c r="C70" s="6" t="n"/>
      <c r="D70" s="6" t="n"/>
      <c r="E70" s="7" t="n"/>
      <c r="F70" s="6" t="n"/>
      <c r="G70" s="6" t="n"/>
      <c r="H70" s="8" t="n"/>
      <c r="I70" s="8" t="n"/>
      <c r="J70" s="9">
        <f>IF($A70="","",IFERROR($H70+$I70,0))</f>
        <v/>
      </c>
      <c r="K70" s="8" t="n"/>
      <c r="L70" s="8" t="n"/>
      <c r="M70" s="9">
        <f>IF($A70="","",IFERROR($K70+$L70,0))</f>
        <v/>
      </c>
      <c r="N70" s="10" t="n"/>
      <c r="O70" s="9">
        <f>IF($A70="","",IFERROR($M70*$N70,0))</f>
        <v/>
      </c>
      <c r="P70" s="9">
        <f>IF($A70="","",IFERROR($M70+$O70,0))</f>
        <v/>
      </c>
      <c r="Q70" s="10" t="n"/>
      <c r="R70" s="9">
        <f>IF($A70="","",IFERROR($M70*$Q70,0))</f>
        <v/>
      </c>
      <c r="S70" s="8" t="n"/>
      <c r="T70" s="8" t="n"/>
      <c r="U70" s="9">
        <f>IF($A70="","",IFERROR($P70-$R70-$S70-$T70,0))</f>
        <v/>
      </c>
      <c r="V70" s="11">
        <f>IF($A70="","",IF($U70&gt;0,"À régler",IF($U70=0,"Soldé","Crédit à régulariser")))</f>
        <v/>
      </c>
      <c r="W70" s="6" t="n"/>
    </row>
    <row r="71">
      <c r="A71" s="4" t="n"/>
      <c r="B71" s="5" t="n"/>
      <c r="C71" s="6" t="n"/>
      <c r="D71" s="6" t="n"/>
      <c r="E71" s="7" t="n"/>
      <c r="F71" s="6" t="n"/>
      <c r="G71" s="6" t="n"/>
      <c r="H71" s="8" t="n"/>
      <c r="I71" s="8" t="n"/>
      <c r="J71" s="12">
        <f>IF($A71="","",IFERROR($H71+$I71,0))</f>
        <v/>
      </c>
      <c r="K71" s="8" t="n"/>
      <c r="L71" s="8" t="n"/>
      <c r="M71" s="12">
        <f>IF($A71="","",IFERROR($K71+$L71,0))</f>
        <v/>
      </c>
      <c r="N71" s="10" t="n"/>
      <c r="O71" s="12">
        <f>IF($A71="","",IFERROR($M71*$N71,0))</f>
        <v/>
      </c>
      <c r="P71" s="12">
        <f>IF($A71="","",IFERROR($M71+$O71,0))</f>
        <v/>
      </c>
      <c r="Q71" s="10" t="n"/>
      <c r="R71" s="12">
        <f>IF($A71="","",IFERROR($M71*$Q71,0))</f>
        <v/>
      </c>
      <c r="S71" s="8" t="n"/>
      <c r="T71" s="8" t="n"/>
      <c r="U71" s="12">
        <f>IF($A71="","",IFERROR($P71-$R71-$S71-$T71,0))</f>
        <v/>
      </c>
      <c r="V71" s="13">
        <f>IF($A71="","",IF($U71&gt;0,"À régler",IF($U71=0,"Soldé","Crédit à régulariser")))</f>
        <v/>
      </c>
      <c r="W71" s="6" t="n"/>
    </row>
    <row r="72">
      <c r="A72" s="4" t="n"/>
      <c r="B72" s="5" t="n"/>
      <c r="C72" s="6" t="n"/>
      <c r="D72" s="6" t="n"/>
      <c r="E72" s="7" t="n"/>
      <c r="F72" s="6" t="n"/>
      <c r="G72" s="6" t="n"/>
      <c r="H72" s="8" t="n"/>
      <c r="I72" s="8" t="n"/>
      <c r="J72" s="9">
        <f>IF($A72="","",IFERROR($H72+$I72,0))</f>
        <v/>
      </c>
      <c r="K72" s="8" t="n"/>
      <c r="L72" s="8" t="n"/>
      <c r="M72" s="9">
        <f>IF($A72="","",IFERROR($K72+$L72,0))</f>
        <v/>
      </c>
      <c r="N72" s="10" t="n"/>
      <c r="O72" s="9">
        <f>IF($A72="","",IFERROR($M72*$N72,0))</f>
        <v/>
      </c>
      <c r="P72" s="9">
        <f>IF($A72="","",IFERROR($M72+$O72,0))</f>
        <v/>
      </c>
      <c r="Q72" s="10" t="n"/>
      <c r="R72" s="9">
        <f>IF($A72="","",IFERROR($M72*$Q72,0))</f>
        <v/>
      </c>
      <c r="S72" s="8" t="n"/>
      <c r="T72" s="8" t="n"/>
      <c r="U72" s="9">
        <f>IF($A72="","",IFERROR($P72-$R72-$S72-$T72,0))</f>
        <v/>
      </c>
      <c r="V72" s="11">
        <f>IF($A72="","",IF($U72&gt;0,"À régler",IF($U72=0,"Soldé","Crédit à régulariser")))</f>
        <v/>
      </c>
      <c r="W72" s="6" t="n"/>
    </row>
    <row r="73">
      <c r="A73" s="4" t="n"/>
      <c r="B73" s="5" t="n"/>
      <c r="C73" s="6" t="n"/>
      <c r="D73" s="6" t="n"/>
      <c r="E73" s="7" t="n"/>
      <c r="F73" s="6" t="n"/>
      <c r="G73" s="6" t="n"/>
      <c r="H73" s="8" t="n"/>
      <c r="I73" s="8" t="n"/>
      <c r="J73" s="12">
        <f>IF($A73="","",IFERROR($H73+$I73,0))</f>
        <v/>
      </c>
      <c r="K73" s="8" t="n"/>
      <c r="L73" s="8" t="n"/>
      <c r="M73" s="12">
        <f>IF($A73="","",IFERROR($K73+$L73,0))</f>
        <v/>
      </c>
      <c r="N73" s="10" t="n"/>
      <c r="O73" s="12">
        <f>IF($A73="","",IFERROR($M73*$N73,0))</f>
        <v/>
      </c>
      <c r="P73" s="12">
        <f>IF($A73="","",IFERROR($M73+$O73,0))</f>
        <v/>
      </c>
      <c r="Q73" s="10" t="n"/>
      <c r="R73" s="12">
        <f>IF($A73="","",IFERROR($M73*$Q73,0))</f>
        <v/>
      </c>
      <c r="S73" s="8" t="n"/>
      <c r="T73" s="8" t="n"/>
      <c r="U73" s="12">
        <f>IF($A73="","",IFERROR($P73-$R73-$S73-$T73,0))</f>
        <v/>
      </c>
      <c r="V73" s="13">
        <f>IF($A73="","",IF($U73&gt;0,"À régler",IF($U73=0,"Soldé","Crédit à régulariser")))</f>
        <v/>
      </c>
      <c r="W73" s="6" t="n"/>
    </row>
    <row r="74">
      <c r="A74" s="4" t="n"/>
      <c r="B74" s="5" t="n"/>
      <c r="C74" s="6" t="n"/>
      <c r="D74" s="6" t="n"/>
      <c r="E74" s="7" t="n"/>
      <c r="F74" s="6" t="n"/>
      <c r="G74" s="6" t="n"/>
      <c r="H74" s="8" t="n"/>
      <c r="I74" s="8" t="n"/>
      <c r="J74" s="9">
        <f>IF($A74="","",IFERROR($H74+$I74,0))</f>
        <v/>
      </c>
      <c r="K74" s="8" t="n"/>
      <c r="L74" s="8" t="n"/>
      <c r="M74" s="9">
        <f>IF($A74="","",IFERROR($K74+$L74,0))</f>
        <v/>
      </c>
      <c r="N74" s="10" t="n"/>
      <c r="O74" s="9">
        <f>IF($A74="","",IFERROR($M74*$N74,0))</f>
        <v/>
      </c>
      <c r="P74" s="9">
        <f>IF($A74="","",IFERROR($M74+$O74,0))</f>
        <v/>
      </c>
      <c r="Q74" s="10" t="n"/>
      <c r="R74" s="9">
        <f>IF($A74="","",IFERROR($M74*$Q74,0))</f>
        <v/>
      </c>
      <c r="S74" s="8" t="n"/>
      <c r="T74" s="8" t="n"/>
      <c r="U74" s="9">
        <f>IF($A74="","",IFERROR($P74-$R74-$S74-$T74,0))</f>
        <v/>
      </c>
      <c r="V74" s="11">
        <f>IF($A74="","",IF($U74&gt;0,"À régler",IF($U74=0,"Soldé","Crédit à régulariser")))</f>
        <v/>
      </c>
      <c r="W74" s="6" t="n"/>
    </row>
    <row r="75">
      <c r="A75" s="4" t="n"/>
      <c r="B75" s="5" t="n"/>
      <c r="C75" s="6" t="n"/>
      <c r="D75" s="6" t="n"/>
      <c r="E75" s="7" t="n"/>
      <c r="F75" s="6" t="n"/>
      <c r="G75" s="6" t="n"/>
      <c r="H75" s="8" t="n"/>
      <c r="I75" s="8" t="n"/>
      <c r="J75" s="12">
        <f>IF($A75="","",IFERROR($H75+$I75,0))</f>
        <v/>
      </c>
      <c r="K75" s="8" t="n"/>
      <c r="L75" s="8" t="n"/>
      <c r="M75" s="12">
        <f>IF($A75="","",IFERROR($K75+$L75,0))</f>
        <v/>
      </c>
      <c r="N75" s="10" t="n"/>
      <c r="O75" s="12">
        <f>IF($A75="","",IFERROR($M75*$N75,0))</f>
        <v/>
      </c>
      <c r="P75" s="12">
        <f>IF($A75="","",IFERROR($M75+$O75,0))</f>
        <v/>
      </c>
      <c r="Q75" s="10" t="n"/>
      <c r="R75" s="12">
        <f>IF($A75="","",IFERROR($M75*$Q75,0))</f>
        <v/>
      </c>
      <c r="S75" s="8" t="n"/>
      <c r="T75" s="8" t="n"/>
      <c r="U75" s="12">
        <f>IF($A75="","",IFERROR($P75-$R75-$S75-$T75,0))</f>
        <v/>
      </c>
      <c r="V75" s="13">
        <f>IF($A75="","",IF($U75&gt;0,"À régler",IF($U75=0,"Soldé","Crédit à régulariser")))</f>
        <v/>
      </c>
      <c r="W75" s="6" t="n"/>
    </row>
    <row r="76">
      <c r="A76" s="4" t="n"/>
      <c r="B76" s="5" t="n"/>
      <c r="C76" s="6" t="n"/>
      <c r="D76" s="6" t="n"/>
      <c r="E76" s="7" t="n"/>
      <c r="F76" s="6" t="n"/>
      <c r="G76" s="6" t="n"/>
      <c r="H76" s="8" t="n"/>
      <c r="I76" s="8" t="n"/>
      <c r="J76" s="9">
        <f>IF($A76="","",IFERROR($H76+$I76,0))</f>
        <v/>
      </c>
      <c r="K76" s="8" t="n"/>
      <c r="L76" s="8" t="n"/>
      <c r="M76" s="9">
        <f>IF($A76="","",IFERROR($K76+$L76,0))</f>
        <v/>
      </c>
      <c r="N76" s="10" t="n"/>
      <c r="O76" s="9">
        <f>IF($A76="","",IFERROR($M76*$N76,0))</f>
        <v/>
      </c>
      <c r="P76" s="9">
        <f>IF($A76="","",IFERROR($M76+$O76,0))</f>
        <v/>
      </c>
      <c r="Q76" s="10" t="n"/>
      <c r="R76" s="9">
        <f>IF($A76="","",IFERROR($M76*$Q76,0))</f>
        <v/>
      </c>
      <c r="S76" s="8" t="n"/>
      <c r="T76" s="8" t="n"/>
      <c r="U76" s="9">
        <f>IF($A76="","",IFERROR($P76-$R76-$S76-$T76,0))</f>
        <v/>
      </c>
      <c r="V76" s="11">
        <f>IF($A76="","",IF($U76&gt;0,"À régler",IF($U76=0,"Soldé","Crédit à régulariser")))</f>
        <v/>
      </c>
      <c r="W76" s="6" t="n"/>
    </row>
    <row r="77">
      <c r="A77" s="4" t="n"/>
      <c r="B77" s="5" t="n"/>
      <c r="C77" s="6" t="n"/>
      <c r="D77" s="6" t="n"/>
      <c r="E77" s="7" t="n"/>
      <c r="F77" s="6" t="n"/>
      <c r="G77" s="6" t="n"/>
      <c r="H77" s="8" t="n"/>
      <c r="I77" s="8" t="n"/>
      <c r="J77" s="12">
        <f>IF($A77="","",IFERROR($H77+$I77,0))</f>
        <v/>
      </c>
      <c r="K77" s="8" t="n"/>
      <c r="L77" s="8" t="n"/>
      <c r="M77" s="12">
        <f>IF($A77="","",IFERROR($K77+$L77,0))</f>
        <v/>
      </c>
      <c r="N77" s="10" t="n"/>
      <c r="O77" s="12">
        <f>IF($A77="","",IFERROR($M77*$N77,0))</f>
        <v/>
      </c>
      <c r="P77" s="12">
        <f>IF($A77="","",IFERROR($M77+$O77,0))</f>
        <v/>
      </c>
      <c r="Q77" s="10" t="n"/>
      <c r="R77" s="12">
        <f>IF($A77="","",IFERROR($M77*$Q77,0))</f>
        <v/>
      </c>
      <c r="S77" s="8" t="n"/>
      <c r="T77" s="8" t="n"/>
      <c r="U77" s="12">
        <f>IF($A77="","",IFERROR($P77-$R77-$S77-$T77,0))</f>
        <v/>
      </c>
      <c r="V77" s="13">
        <f>IF($A77="","",IF($U77&gt;0,"À régler",IF($U77=0,"Soldé","Crédit à régulariser")))</f>
        <v/>
      </c>
      <c r="W77" s="6" t="n"/>
    </row>
    <row r="78">
      <c r="A78" s="4" t="n"/>
      <c r="B78" s="5" t="n"/>
      <c r="C78" s="6" t="n"/>
      <c r="D78" s="6" t="n"/>
      <c r="E78" s="7" t="n"/>
      <c r="F78" s="6" t="n"/>
      <c r="G78" s="6" t="n"/>
      <c r="H78" s="8" t="n"/>
      <c r="I78" s="8" t="n"/>
      <c r="J78" s="9">
        <f>IF($A78="","",IFERROR($H78+$I78,0))</f>
        <v/>
      </c>
      <c r="K78" s="8" t="n"/>
      <c r="L78" s="8" t="n"/>
      <c r="M78" s="9">
        <f>IF($A78="","",IFERROR($K78+$L78,0))</f>
        <v/>
      </c>
      <c r="N78" s="10" t="n"/>
      <c r="O78" s="9">
        <f>IF($A78="","",IFERROR($M78*$N78,0))</f>
        <v/>
      </c>
      <c r="P78" s="9">
        <f>IF($A78="","",IFERROR($M78+$O78,0))</f>
        <v/>
      </c>
      <c r="Q78" s="10" t="n"/>
      <c r="R78" s="9">
        <f>IF($A78="","",IFERROR($M78*$Q78,0))</f>
        <v/>
      </c>
      <c r="S78" s="8" t="n"/>
      <c r="T78" s="8" t="n"/>
      <c r="U78" s="9">
        <f>IF($A78="","",IFERROR($P78-$R78-$S78-$T78,0))</f>
        <v/>
      </c>
      <c r="V78" s="11">
        <f>IF($A78="","",IF($U78&gt;0,"À régler",IF($U78=0,"Soldé","Crédit à régulariser")))</f>
        <v/>
      </c>
      <c r="W78" s="6" t="n"/>
    </row>
    <row r="79">
      <c r="A79" s="4" t="n"/>
      <c r="B79" s="5" t="n"/>
      <c r="C79" s="6" t="n"/>
      <c r="D79" s="6" t="n"/>
      <c r="E79" s="7" t="n"/>
      <c r="F79" s="6" t="n"/>
      <c r="G79" s="6" t="n"/>
      <c r="H79" s="8" t="n"/>
      <c r="I79" s="8" t="n"/>
      <c r="J79" s="12">
        <f>IF($A79="","",IFERROR($H79+$I79,0))</f>
        <v/>
      </c>
      <c r="K79" s="8" t="n"/>
      <c r="L79" s="8" t="n"/>
      <c r="M79" s="12">
        <f>IF($A79="","",IFERROR($K79+$L79,0))</f>
        <v/>
      </c>
      <c r="N79" s="10" t="n"/>
      <c r="O79" s="12">
        <f>IF($A79="","",IFERROR($M79*$N79,0))</f>
        <v/>
      </c>
      <c r="P79" s="12">
        <f>IF($A79="","",IFERROR($M79+$O79,0))</f>
        <v/>
      </c>
      <c r="Q79" s="10" t="n"/>
      <c r="R79" s="12">
        <f>IF($A79="","",IFERROR($M79*$Q79,0))</f>
        <v/>
      </c>
      <c r="S79" s="8" t="n"/>
      <c r="T79" s="8" t="n"/>
      <c r="U79" s="12">
        <f>IF($A79="","",IFERROR($P79-$R79-$S79-$T79,0))</f>
        <v/>
      </c>
      <c r="V79" s="13">
        <f>IF($A79="","",IF($U79&gt;0,"À régler",IF($U79=0,"Soldé","Crédit à régulariser")))</f>
        <v/>
      </c>
      <c r="W79" s="6" t="n"/>
    </row>
    <row r="80">
      <c r="A80" s="4" t="n"/>
      <c r="B80" s="5" t="n"/>
      <c r="C80" s="6" t="n"/>
      <c r="D80" s="6" t="n"/>
      <c r="E80" s="7" t="n"/>
      <c r="F80" s="6" t="n"/>
      <c r="G80" s="6" t="n"/>
      <c r="H80" s="8" t="n"/>
      <c r="I80" s="8" t="n"/>
      <c r="J80" s="9">
        <f>IF($A80="","",IFERROR($H80+$I80,0))</f>
        <v/>
      </c>
      <c r="K80" s="8" t="n"/>
      <c r="L80" s="8" t="n"/>
      <c r="M80" s="9">
        <f>IF($A80="","",IFERROR($K80+$L80,0))</f>
        <v/>
      </c>
      <c r="N80" s="10" t="n"/>
      <c r="O80" s="9">
        <f>IF($A80="","",IFERROR($M80*$N80,0))</f>
        <v/>
      </c>
      <c r="P80" s="9">
        <f>IF($A80="","",IFERROR($M80+$O80,0))</f>
        <v/>
      </c>
      <c r="Q80" s="10" t="n"/>
      <c r="R80" s="9">
        <f>IF($A80="","",IFERROR($M80*$Q80,0))</f>
        <v/>
      </c>
      <c r="S80" s="8" t="n"/>
      <c r="T80" s="8" t="n"/>
      <c r="U80" s="9">
        <f>IF($A80="","",IFERROR($P80-$R80-$S80-$T80,0))</f>
        <v/>
      </c>
      <c r="V80" s="11">
        <f>IF($A80="","",IF($U80&gt;0,"À régler",IF($U80=0,"Soldé","Crédit à régulariser")))</f>
        <v/>
      </c>
      <c r="W80" s="6" t="n"/>
    </row>
    <row r="81">
      <c r="A81" s="4" t="n"/>
      <c r="B81" s="5" t="n"/>
      <c r="C81" s="6" t="n"/>
      <c r="D81" s="6" t="n"/>
      <c r="E81" s="7" t="n"/>
      <c r="F81" s="6" t="n"/>
      <c r="G81" s="6" t="n"/>
      <c r="H81" s="8" t="n"/>
      <c r="I81" s="8" t="n"/>
      <c r="J81" s="12">
        <f>IF($A81="","",IFERROR($H81+$I81,0))</f>
        <v/>
      </c>
      <c r="K81" s="8" t="n"/>
      <c r="L81" s="8" t="n"/>
      <c r="M81" s="12">
        <f>IF($A81="","",IFERROR($K81+$L81,0))</f>
        <v/>
      </c>
      <c r="N81" s="10" t="n"/>
      <c r="O81" s="12">
        <f>IF($A81="","",IFERROR($M81*$N81,0))</f>
        <v/>
      </c>
      <c r="P81" s="12">
        <f>IF($A81="","",IFERROR($M81+$O81,0))</f>
        <v/>
      </c>
      <c r="Q81" s="10" t="n"/>
      <c r="R81" s="12">
        <f>IF($A81="","",IFERROR($M81*$Q81,0))</f>
        <v/>
      </c>
      <c r="S81" s="8" t="n"/>
      <c r="T81" s="8" t="n"/>
      <c r="U81" s="12">
        <f>IF($A81="","",IFERROR($P81-$R81-$S81-$T81,0))</f>
        <v/>
      </c>
      <c r="V81" s="13">
        <f>IF($A81="","",IF($U81&gt;0,"À régler",IF($U81=0,"Soldé","Crédit à régulariser")))</f>
        <v/>
      </c>
      <c r="W81" s="6" t="n"/>
    </row>
    <row r="82">
      <c r="A82" s="4" t="n"/>
      <c r="B82" s="5" t="n"/>
      <c r="C82" s="6" t="n"/>
      <c r="D82" s="6" t="n"/>
      <c r="E82" s="7" t="n"/>
      <c r="F82" s="6" t="n"/>
      <c r="G82" s="6" t="n"/>
      <c r="H82" s="8" t="n"/>
      <c r="I82" s="8" t="n"/>
      <c r="J82" s="9">
        <f>IF($A82="","",IFERROR($H82+$I82,0))</f>
        <v/>
      </c>
      <c r="K82" s="8" t="n"/>
      <c r="L82" s="8" t="n"/>
      <c r="M82" s="9">
        <f>IF($A82="","",IFERROR($K82+$L82,0))</f>
        <v/>
      </c>
      <c r="N82" s="10" t="n"/>
      <c r="O82" s="9">
        <f>IF($A82="","",IFERROR($M82*$N82,0))</f>
        <v/>
      </c>
      <c r="P82" s="9">
        <f>IF($A82="","",IFERROR($M82+$O82,0))</f>
        <v/>
      </c>
      <c r="Q82" s="10" t="n"/>
      <c r="R82" s="9">
        <f>IF($A82="","",IFERROR($M82*$Q82,0))</f>
        <v/>
      </c>
      <c r="S82" s="8" t="n"/>
      <c r="T82" s="8" t="n"/>
      <c r="U82" s="9">
        <f>IF($A82="","",IFERROR($P82-$R82-$S82-$T82,0))</f>
        <v/>
      </c>
      <c r="V82" s="11">
        <f>IF($A82="","",IF($U82&gt;0,"À régler",IF($U82=0,"Soldé","Crédit à régulariser")))</f>
        <v/>
      </c>
      <c r="W82" s="6" t="n"/>
    </row>
    <row r="83">
      <c r="A83" s="4" t="n"/>
      <c r="B83" s="5" t="n"/>
      <c r="C83" s="6" t="n"/>
      <c r="D83" s="6" t="n"/>
      <c r="E83" s="7" t="n"/>
      <c r="F83" s="6" t="n"/>
      <c r="G83" s="6" t="n"/>
      <c r="H83" s="8" t="n"/>
      <c r="I83" s="8" t="n"/>
      <c r="J83" s="12">
        <f>IF($A83="","",IFERROR($H83+$I83,0))</f>
        <v/>
      </c>
      <c r="K83" s="8" t="n"/>
      <c r="L83" s="8" t="n"/>
      <c r="M83" s="12">
        <f>IF($A83="","",IFERROR($K83+$L83,0))</f>
        <v/>
      </c>
      <c r="N83" s="10" t="n"/>
      <c r="O83" s="12">
        <f>IF($A83="","",IFERROR($M83*$N83,0))</f>
        <v/>
      </c>
      <c r="P83" s="12">
        <f>IF($A83="","",IFERROR($M83+$O83,0))</f>
        <v/>
      </c>
      <c r="Q83" s="10" t="n"/>
      <c r="R83" s="12">
        <f>IF($A83="","",IFERROR($M83*$Q83,0))</f>
        <v/>
      </c>
      <c r="S83" s="8" t="n"/>
      <c r="T83" s="8" t="n"/>
      <c r="U83" s="12">
        <f>IF($A83="","",IFERROR($P83-$R83-$S83-$T83,0))</f>
        <v/>
      </c>
      <c r="V83" s="13">
        <f>IF($A83="","",IF($U83&gt;0,"À régler",IF($U83=0,"Soldé","Crédit à régulariser")))</f>
        <v/>
      </c>
      <c r="W83" s="6" t="n"/>
    </row>
    <row r="84">
      <c r="A84" s="4" t="n"/>
      <c r="B84" s="5" t="n"/>
      <c r="C84" s="6" t="n"/>
      <c r="D84" s="6" t="n"/>
      <c r="E84" s="7" t="n"/>
      <c r="F84" s="6" t="n"/>
      <c r="G84" s="6" t="n"/>
      <c r="H84" s="8" t="n"/>
      <c r="I84" s="8" t="n"/>
      <c r="J84" s="9">
        <f>IF($A84="","",IFERROR($H84+$I84,0))</f>
        <v/>
      </c>
      <c r="K84" s="8" t="n"/>
      <c r="L84" s="8" t="n"/>
      <c r="M84" s="9">
        <f>IF($A84="","",IFERROR($K84+$L84,0))</f>
        <v/>
      </c>
      <c r="N84" s="10" t="n"/>
      <c r="O84" s="9">
        <f>IF($A84="","",IFERROR($M84*$N84,0))</f>
        <v/>
      </c>
      <c r="P84" s="9">
        <f>IF($A84="","",IFERROR($M84+$O84,0))</f>
        <v/>
      </c>
      <c r="Q84" s="10" t="n"/>
      <c r="R84" s="9">
        <f>IF($A84="","",IFERROR($M84*$Q84,0))</f>
        <v/>
      </c>
      <c r="S84" s="8" t="n"/>
      <c r="T84" s="8" t="n"/>
      <c r="U84" s="9">
        <f>IF($A84="","",IFERROR($P84-$R84-$S84-$T84,0))</f>
        <v/>
      </c>
      <c r="V84" s="11">
        <f>IF($A84="","",IF($U84&gt;0,"À régler",IF($U84=0,"Soldé","Crédit à régulariser")))</f>
        <v/>
      </c>
      <c r="W84" s="6" t="n"/>
    </row>
    <row r="85">
      <c r="A85" s="4" t="n"/>
      <c r="B85" s="5" t="n"/>
      <c r="C85" s="6" t="n"/>
      <c r="D85" s="6" t="n"/>
      <c r="E85" s="7" t="n"/>
      <c r="F85" s="6" t="n"/>
      <c r="G85" s="6" t="n"/>
      <c r="H85" s="8" t="n"/>
      <c r="I85" s="8" t="n"/>
      <c r="J85" s="12">
        <f>IF($A85="","",IFERROR($H85+$I85,0))</f>
        <v/>
      </c>
      <c r="K85" s="8" t="n"/>
      <c r="L85" s="8" t="n"/>
      <c r="M85" s="12">
        <f>IF($A85="","",IFERROR($K85+$L85,0))</f>
        <v/>
      </c>
      <c r="N85" s="10" t="n"/>
      <c r="O85" s="12">
        <f>IF($A85="","",IFERROR($M85*$N85,0))</f>
        <v/>
      </c>
      <c r="P85" s="12">
        <f>IF($A85="","",IFERROR($M85+$O85,0))</f>
        <v/>
      </c>
      <c r="Q85" s="10" t="n"/>
      <c r="R85" s="12">
        <f>IF($A85="","",IFERROR($M85*$Q85,0))</f>
        <v/>
      </c>
      <c r="S85" s="8" t="n"/>
      <c r="T85" s="8" t="n"/>
      <c r="U85" s="12">
        <f>IF($A85="","",IFERROR($P85-$R85-$S85-$T85,0))</f>
        <v/>
      </c>
      <c r="V85" s="13">
        <f>IF($A85="","",IF($U85&gt;0,"À régler",IF($U85=0,"Soldé","Crédit à régulariser")))</f>
        <v/>
      </c>
      <c r="W85" s="6" t="n"/>
    </row>
    <row r="86">
      <c r="A86" s="4" t="n"/>
      <c r="B86" s="5" t="n"/>
      <c r="C86" s="6" t="n"/>
      <c r="D86" s="6" t="n"/>
      <c r="E86" s="7" t="n"/>
      <c r="F86" s="6" t="n"/>
      <c r="G86" s="6" t="n"/>
      <c r="H86" s="8" t="n"/>
      <c r="I86" s="8" t="n"/>
      <c r="J86" s="9">
        <f>IF($A86="","",IFERROR($H86+$I86,0))</f>
        <v/>
      </c>
      <c r="K86" s="8" t="n"/>
      <c r="L86" s="8" t="n"/>
      <c r="M86" s="9">
        <f>IF($A86="","",IFERROR($K86+$L86,0))</f>
        <v/>
      </c>
      <c r="N86" s="10" t="n"/>
      <c r="O86" s="9">
        <f>IF($A86="","",IFERROR($M86*$N86,0))</f>
        <v/>
      </c>
      <c r="P86" s="9">
        <f>IF($A86="","",IFERROR($M86+$O86,0))</f>
        <v/>
      </c>
      <c r="Q86" s="10" t="n"/>
      <c r="R86" s="9">
        <f>IF($A86="","",IFERROR($M86*$Q86,0))</f>
        <v/>
      </c>
      <c r="S86" s="8" t="n"/>
      <c r="T86" s="8" t="n"/>
      <c r="U86" s="9">
        <f>IF($A86="","",IFERROR($P86-$R86-$S86-$T86,0))</f>
        <v/>
      </c>
      <c r="V86" s="11">
        <f>IF($A86="","",IF($U86&gt;0,"À régler",IF($U86=0,"Soldé","Crédit à régulariser")))</f>
        <v/>
      </c>
      <c r="W86" s="6" t="n"/>
    </row>
    <row r="87">
      <c r="A87" s="4" t="n"/>
      <c r="B87" s="5" t="n"/>
      <c r="C87" s="6" t="n"/>
      <c r="D87" s="6" t="n"/>
      <c r="E87" s="7" t="n"/>
      <c r="F87" s="6" t="n"/>
      <c r="G87" s="6" t="n"/>
      <c r="H87" s="8" t="n"/>
      <c r="I87" s="8" t="n"/>
      <c r="J87" s="12">
        <f>IF($A87="","",IFERROR($H87+$I87,0))</f>
        <v/>
      </c>
      <c r="K87" s="8" t="n"/>
      <c r="L87" s="8" t="n"/>
      <c r="M87" s="12">
        <f>IF($A87="","",IFERROR($K87+$L87,0))</f>
        <v/>
      </c>
      <c r="N87" s="10" t="n"/>
      <c r="O87" s="12">
        <f>IF($A87="","",IFERROR($M87*$N87,0))</f>
        <v/>
      </c>
      <c r="P87" s="12">
        <f>IF($A87="","",IFERROR($M87+$O87,0))</f>
        <v/>
      </c>
      <c r="Q87" s="10" t="n"/>
      <c r="R87" s="12">
        <f>IF($A87="","",IFERROR($M87*$Q87,0))</f>
        <v/>
      </c>
      <c r="S87" s="8" t="n"/>
      <c r="T87" s="8" t="n"/>
      <c r="U87" s="12">
        <f>IF($A87="","",IFERROR($P87-$R87-$S87-$T87,0))</f>
        <v/>
      </c>
      <c r="V87" s="13">
        <f>IF($A87="","",IF($U87&gt;0,"À régler",IF($U87=0,"Soldé","Crédit à régulariser")))</f>
        <v/>
      </c>
      <c r="W87" s="6" t="n"/>
    </row>
    <row r="88">
      <c r="A88" s="4" t="n"/>
      <c r="B88" s="5" t="n"/>
      <c r="C88" s="6" t="n"/>
      <c r="D88" s="6" t="n"/>
      <c r="E88" s="7" t="n"/>
      <c r="F88" s="6" t="n"/>
      <c r="G88" s="6" t="n"/>
      <c r="H88" s="8" t="n"/>
      <c r="I88" s="8" t="n"/>
      <c r="J88" s="9">
        <f>IF($A88="","",IFERROR($H88+$I88,0))</f>
        <v/>
      </c>
      <c r="K88" s="8" t="n"/>
      <c r="L88" s="8" t="n"/>
      <c r="M88" s="9">
        <f>IF($A88="","",IFERROR($K88+$L88,0))</f>
        <v/>
      </c>
      <c r="N88" s="10" t="n"/>
      <c r="O88" s="9">
        <f>IF($A88="","",IFERROR($M88*$N88,0))</f>
        <v/>
      </c>
      <c r="P88" s="9">
        <f>IF($A88="","",IFERROR($M88+$O88,0))</f>
        <v/>
      </c>
      <c r="Q88" s="10" t="n"/>
      <c r="R88" s="9">
        <f>IF($A88="","",IFERROR($M88*$Q88,0))</f>
        <v/>
      </c>
      <c r="S88" s="8" t="n"/>
      <c r="T88" s="8" t="n"/>
      <c r="U88" s="9">
        <f>IF($A88="","",IFERROR($P88-$R88-$S88-$T88,0))</f>
        <v/>
      </c>
      <c r="V88" s="11">
        <f>IF($A88="","",IF($U88&gt;0,"À régler",IF($U88=0,"Soldé","Crédit à régulariser")))</f>
        <v/>
      </c>
      <c r="W88" s="6" t="n"/>
    </row>
    <row r="89">
      <c r="A89" s="4" t="n"/>
      <c r="B89" s="5" t="n"/>
      <c r="C89" s="6" t="n"/>
      <c r="D89" s="6" t="n"/>
      <c r="E89" s="7" t="n"/>
      <c r="F89" s="6" t="n"/>
      <c r="G89" s="6" t="n"/>
      <c r="H89" s="8" t="n"/>
      <c r="I89" s="8" t="n"/>
      <c r="J89" s="12">
        <f>IF($A89="","",IFERROR($H89+$I89,0))</f>
        <v/>
      </c>
      <c r="K89" s="8" t="n"/>
      <c r="L89" s="8" t="n"/>
      <c r="M89" s="12">
        <f>IF($A89="","",IFERROR($K89+$L89,0))</f>
        <v/>
      </c>
      <c r="N89" s="10" t="n"/>
      <c r="O89" s="12">
        <f>IF($A89="","",IFERROR($M89*$N89,0))</f>
        <v/>
      </c>
      <c r="P89" s="12">
        <f>IF($A89="","",IFERROR($M89+$O89,0))</f>
        <v/>
      </c>
      <c r="Q89" s="10" t="n"/>
      <c r="R89" s="12">
        <f>IF($A89="","",IFERROR($M89*$Q89,0))</f>
        <v/>
      </c>
      <c r="S89" s="8" t="n"/>
      <c r="T89" s="8" t="n"/>
      <c r="U89" s="12">
        <f>IF($A89="","",IFERROR($P89-$R89-$S89-$T89,0))</f>
        <v/>
      </c>
      <c r="V89" s="13">
        <f>IF($A89="","",IF($U89&gt;0,"À régler",IF($U89=0,"Soldé","Crédit à régulariser")))</f>
        <v/>
      </c>
      <c r="W89" s="6" t="n"/>
    </row>
    <row r="90">
      <c r="A90" s="4" t="n"/>
      <c r="B90" s="5" t="n"/>
      <c r="C90" s="6" t="n"/>
      <c r="D90" s="6" t="n"/>
      <c r="E90" s="7" t="n"/>
      <c r="F90" s="6" t="n"/>
      <c r="G90" s="6" t="n"/>
      <c r="H90" s="8" t="n"/>
      <c r="I90" s="8" t="n"/>
      <c r="J90" s="9">
        <f>IF($A90="","",IFERROR($H90+$I90,0))</f>
        <v/>
      </c>
      <c r="K90" s="8" t="n"/>
      <c r="L90" s="8" t="n"/>
      <c r="M90" s="9">
        <f>IF($A90="","",IFERROR($K90+$L90,0))</f>
        <v/>
      </c>
      <c r="N90" s="10" t="n"/>
      <c r="O90" s="9">
        <f>IF($A90="","",IFERROR($M90*$N90,0))</f>
        <v/>
      </c>
      <c r="P90" s="9">
        <f>IF($A90="","",IFERROR($M90+$O90,0))</f>
        <v/>
      </c>
      <c r="Q90" s="10" t="n"/>
      <c r="R90" s="9">
        <f>IF($A90="","",IFERROR($M90*$Q90,0))</f>
        <v/>
      </c>
      <c r="S90" s="8" t="n"/>
      <c r="T90" s="8" t="n"/>
      <c r="U90" s="9">
        <f>IF($A90="","",IFERROR($P90-$R90-$S90-$T90,0))</f>
        <v/>
      </c>
      <c r="V90" s="11">
        <f>IF($A90="","",IF($U90&gt;0,"À régler",IF($U90=0,"Soldé","Crédit à régulariser")))</f>
        <v/>
      </c>
      <c r="W90" s="6" t="n"/>
    </row>
    <row r="91">
      <c r="A91" s="4" t="n"/>
      <c r="B91" s="5" t="n"/>
      <c r="C91" s="6" t="n"/>
      <c r="D91" s="6" t="n"/>
      <c r="E91" s="7" t="n"/>
      <c r="F91" s="6" t="n"/>
      <c r="G91" s="6" t="n"/>
      <c r="H91" s="8" t="n"/>
      <c r="I91" s="8" t="n"/>
      <c r="J91" s="12">
        <f>IF($A91="","",IFERROR($H91+$I91,0))</f>
        <v/>
      </c>
      <c r="K91" s="8" t="n"/>
      <c r="L91" s="8" t="n"/>
      <c r="M91" s="12">
        <f>IF($A91="","",IFERROR($K91+$L91,0))</f>
        <v/>
      </c>
      <c r="N91" s="10" t="n"/>
      <c r="O91" s="12">
        <f>IF($A91="","",IFERROR($M91*$N91,0))</f>
        <v/>
      </c>
      <c r="P91" s="12">
        <f>IF($A91="","",IFERROR($M91+$O91,0))</f>
        <v/>
      </c>
      <c r="Q91" s="10" t="n"/>
      <c r="R91" s="12">
        <f>IF($A91="","",IFERROR($M91*$Q91,0))</f>
        <v/>
      </c>
      <c r="S91" s="8" t="n"/>
      <c r="T91" s="8" t="n"/>
      <c r="U91" s="12">
        <f>IF($A91="","",IFERROR($P91-$R91-$S91-$T91,0))</f>
        <v/>
      </c>
      <c r="V91" s="13">
        <f>IF($A91="","",IF($U91&gt;0,"À régler",IF($U91=0,"Soldé","Crédit à régulariser")))</f>
        <v/>
      </c>
      <c r="W91" s="6" t="n"/>
    </row>
    <row r="92">
      <c r="A92" s="4" t="n"/>
      <c r="B92" s="5" t="n"/>
      <c r="C92" s="6" t="n"/>
      <c r="D92" s="6" t="n"/>
      <c r="E92" s="7" t="n"/>
      <c r="F92" s="6" t="n"/>
      <c r="G92" s="6" t="n"/>
      <c r="H92" s="8" t="n"/>
      <c r="I92" s="8" t="n"/>
      <c r="J92" s="9">
        <f>IF($A92="","",IFERROR($H92+$I92,0))</f>
        <v/>
      </c>
      <c r="K92" s="8" t="n"/>
      <c r="L92" s="8" t="n"/>
      <c r="M92" s="9">
        <f>IF($A92="","",IFERROR($K92+$L92,0))</f>
        <v/>
      </c>
      <c r="N92" s="10" t="n"/>
      <c r="O92" s="9">
        <f>IF($A92="","",IFERROR($M92*$N92,0))</f>
        <v/>
      </c>
      <c r="P92" s="9">
        <f>IF($A92="","",IFERROR($M92+$O92,0))</f>
        <v/>
      </c>
      <c r="Q92" s="10" t="n"/>
      <c r="R92" s="9">
        <f>IF($A92="","",IFERROR($M92*$Q92,0))</f>
        <v/>
      </c>
      <c r="S92" s="8" t="n"/>
      <c r="T92" s="8" t="n"/>
      <c r="U92" s="9">
        <f>IF($A92="","",IFERROR($P92-$R92-$S92-$T92,0))</f>
        <v/>
      </c>
      <c r="V92" s="11">
        <f>IF($A92="","",IF($U92&gt;0,"À régler",IF($U92=0,"Soldé","Crédit à régulariser")))</f>
        <v/>
      </c>
      <c r="W92" s="6" t="n"/>
    </row>
    <row r="93">
      <c r="A93" s="4" t="n"/>
      <c r="B93" s="5" t="n"/>
      <c r="C93" s="6" t="n"/>
      <c r="D93" s="6" t="n"/>
      <c r="E93" s="7" t="n"/>
      <c r="F93" s="6" t="n"/>
      <c r="G93" s="6" t="n"/>
      <c r="H93" s="8" t="n"/>
      <c r="I93" s="8" t="n"/>
      <c r="J93" s="12">
        <f>IF($A93="","",IFERROR($H93+$I93,0))</f>
        <v/>
      </c>
      <c r="K93" s="8" t="n"/>
      <c r="L93" s="8" t="n"/>
      <c r="M93" s="12">
        <f>IF($A93="","",IFERROR($K93+$L93,0))</f>
        <v/>
      </c>
      <c r="N93" s="10" t="n"/>
      <c r="O93" s="12">
        <f>IF($A93="","",IFERROR($M93*$N93,0))</f>
        <v/>
      </c>
      <c r="P93" s="12">
        <f>IF($A93="","",IFERROR($M93+$O93,0))</f>
        <v/>
      </c>
      <c r="Q93" s="10" t="n"/>
      <c r="R93" s="12">
        <f>IF($A93="","",IFERROR($M93*$Q93,0))</f>
        <v/>
      </c>
      <c r="S93" s="8" t="n"/>
      <c r="T93" s="8" t="n"/>
      <c r="U93" s="12">
        <f>IF($A93="","",IFERROR($P93-$R93-$S93-$T93,0))</f>
        <v/>
      </c>
      <c r="V93" s="13">
        <f>IF($A93="","",IF($U93&gt;0,"À régler",IF($U93=0,"Soldé","Crédit à régulariser")))</f>
        <v/>
      </c>
      <c r="W93" s="6" t="n"/>
    </row>
    <row r="94">
      <c r="A94" s="4" t="n"/>
      <c r="B94" s="5" t="n"/>
      <c r="C94" s="6" t="n"/>
      <c r="D94" s="6" t="n"/>
      <c r="E94" s="7" t="n"/>
      <c r="F94" s="6" t="n"/>
      <c r="G94" s="6" t="n"/>
      <c r="H94" s="8" t="n"/>
      <c r="I94" s="8" t="n"/>
      <c r="J94" s="9">
        <f>IF($A94="","",IFERROR($H94+$I94,0))</f>
        <v/>
      </c>
      <c r="K94" s="8" t="n"/>
      <c r="L94" s="8" t="n"/>
      <c r="M94" s="9">
        <f>IF($A94="","",IFERROR($K94+$L94,0))</f>
        <v/>
      </c>
      <c r="N94" s="10" t="n"/>
      <c r="O94" s="9">
        <f>IF($A94="","",IFERROR($M94*$N94,0))</f>
        <v/>
      </c>
      <c r="P94" s="9">
        <f>IF($A94="","",IFERROR($M94+$O94,0))</f>
        <v/>
      </c>
      <c r="Q94" s="10" t="n"/>
      <c r="R94" s="9">
        <f>IF($A94="","",IFERROR($M94*$Q94,0))</f>
        <v/>
      </c>
      <c r="S94" s="8" t="n"/>
      <c r="T94" s="8" t="n"/>
      <c r="U94" s="9">
        <f>IF($A94="","",IFERROR($P94-$R94-$S94-$T94,0))</f>
        <v/>
      </c>
      <c r="V94" s="11">
        <f>IF($A94="","",IF($U94&gt;0,"À régler",IF($U94=0,"Soldé","Crédit à régulariser")))</f>
        <v/>
      </c>
      <c r="W94" s="6" t="n"/>
    </row>
    <row r="95">
      <c r="A95" s="4" t="n"/>
      <c r="B95" s="5" t="n"/>
      <c r="C95" s="6" t="n"/>
      <c r="D95" s="6" t="n"/>
      <c r="E95" s="7" t="n"/>
      <c r="F95" s="6" t="n"/>
      <c r="G95" s="6" t="n"/>
      <c r="H95" s="8" t="n"/>
      <c r="I95" s="8" t="n"/>
      <c r="J95" s="12">
        <f>IF($A95="","",IFERROR($H95+$I95,0))</f>
        <v/>
      </c>
      <c r="K95" s="8" t="n"/>
      <c r="L95" s="8" t="n"/>
      <c r="M95" s="12">
        <f>IF($A95="","",IFERROR($K95+$L95,0))</f>
        <v/>
      </c>
      <c r="N95" s="10" t="n"/>
      <c r="O95" s="12">
        <f>IF($A95="","",IFERROR($M95*$N95,0))</f>
        <v/>
      </c>
      <c r="P95" s="12">
        <f>IF($A95="","",IFERROR($M95+$O95,0))</f>
        <v/>
      </c>
      <c r="Q95" s="10" t="n"/>
      <c r="R95" s="12">
        <f>IF($A95="","",IFERROR($M95*$Q95,0))</f>
        <v/>
      </c>
      <c r="S95" s="8" t="n"/>
      <c r="T95" s="8" t="n"/>
      <c r="U95" s="12">
        <f>IF($A95="","",IFERROR($P95-$R95-$S95-$T95,0))</f>
        <v/>
      </c>
      <c r="V95" s="13">
        <f>IF($A95="","",IF($U95&gt;0,"À régler",IF($U95=0,"Soldé","Crédit à régulariser")))</f>
        <v/>
      </c>
      <c r="W95" s="6" t="n"/>
    </row>
    <row r="96">
      <c r="A96" s="4" t="n"/>
      <c r="B96" s="5" t="n"/>
      <c r="C96" s="6" t="n"/>
      <c r="D96" s="6" t="n"/>
      <c r="E96" s="7" t="n"/>
      <c r="F96" s="6" t="n"/>
      <c r="G96" s="6" t="n"/>
      <c r="H96" s="8" t="n"/>
      <c r="I96" s="8" t="n"/>
      <c r="J96" s="9">
        <f>IF($A96="","",IFERROR($H96+$I96,0))</f>
        <v/>
      </c>
      <c r="K96" s="8" t="n"/>
      <c r="L96" s="8" t="n"/>
      <c r="M96" s="9">
        <f>IF($A96="","",IFERROR($K96+$L96,0))</f>
        <v/>
      </c>
      <c r="N96" s="10" t="n"/>
      <c r="O96" s="9">
        <f>IF($A96="","",IFERROR($M96*$N96,0))</f>
        <v/>
      </c>
      <c r="P96" s="9">
        <f>IF($A96="","",IFERROR($M96+$O96,0))</f>
        <v/>
      </c>
      <c r="Q96" s="10" t="n"/>
      <c r="R96" s="9">
        <f>IF($A96="","",IFERROR($M96*$Q96,0))</f>
        <v/>
      </c>
      <c r="S96" s="8" t="n"/>
      <c r="T96" s="8" t="n"/>
      <c r="U96" s="9">
        <f>IF($A96="","",IFERROR($P96-$R96-$S96-$T96,0))</f>
        <v/>
      </c>
      <c r="V96" s="11">
        <f>IF($A96="","",IF($U96&gt;0,"À régler",IF($U96=0,"Soldé","Crédit à régulariser")))</f>
        <v/>
      </c>
      <c r="W96" s="6" t="n"/>
    </row>
    <row r="97">
      <c r="A97" s="4" t="n"/>
      <c r="B97" s="5" t="n"/>
      <c r="C97" s="6" t="n"/>
      <c r="D97" s="6" t="n"/>
      <c r="E97" s="7" t="n"/>
      <c r="F97" s="6" t="n"/>
      <c r="G97" s="6" t="n"/>
      <c r="H97" s="8" t="n"/>
      <c r="I97" s="8" t="n"/>
      <c r="J97" s="12">
        <f>IF($A97="","",IFERROR($H97+$I97,0))</f>
        <v/>
      </c>
      <c r="K97" s="8" t="n"/>
      <c r="L97" s="8" t="n"/>
      <c r="M97" s="12">
        <f>IF($A97="","",IFERROR($K97+$L97,0))</f>
        <v/>
      </c>
      <c r="N97" s="10" t="n"/>
      <c r="O97" s="12">
        <f>IF($A97="","",IFERROR($M97*$N97,0))</f>
        <v/>
      </c>
      <c r="P97" s="12">
        <f>IF($A97="","",IFERROR($M97+$O97,0))</f>
        <v/>
      </c>
      <c r="Q97" s="10" t="n"/>
      <c r="R97" s="12">
        <f>IF($A97="","",IFERROR($M97*$Q97,0))</f>
        <v/>
      </c>
      <c r="S97" s="8" t="n"/>
      <c r="T97" s="8" t="n"/>
      <c r="U97" s="12">
        <f>IF($A97="","",IFERROR($P97-$R97-$S97-$T97,0))</f>
        <v/>
      </c>
      <c r="V97" s="13">
        <f>IF($A97="","",IF($U97&gt;0,"À régler",IF($U97=0,"Soldé","Crédit à régulariser")))</f>
        <v/>
      </c>
      <c r="W97" s="6" t="n"/>
    </row>
    <row r="98">
      <c r="A98" s="4" t="n"/>
      <c r="B98" s="5" t="n"/>
      <c r="C98" s="6" t="n"/>
      <c r="D98" s="6" t="n"/>
      <c r="E98" s="7" t="n"/>
      <c r="F98" s="6" t="n"/>
      <c r="G98" s="6" t="n"/>
      <c r="H98" s="8" t="n"/>
      <c r="I98" s="8" t="n"/>
      <c r="J98" s="9">
        <f>IF($A98="","",IFERROR($H98+$I98,0))</f>
        <v/>
      </c>
      <c r="K98" s="8" t="n"/>
      <c r="L98" s="8" t="n"/>
      <c r="M98" s="9">
        <f>IF($A98="","",IFERROR($K98+$L98,0))</f>
        <v/>
      </c>
      <c r="N98" s="10" t="n"/>
      <c r="O98" s="9">
        <f>IF($A98="","",IFERROR($M98*$N98,0))</f>
        <v/>
      </c>
      <c r="P98" s="9">
        <f>IF($A98="","",IFERROR($M98+$O98,0))</f>
        <v/>
      </c>
      <c r="Q98" s="10" t="n"/>
      <c r="R98" s="9">
        <f>IF($A98="","",IFERROR($M98*$Q98,0))</f>
        <v/>
      </c>
      <c r="S98" s="8" t="n"/>
      <c r="T98" s="8" t="n"/>
      <c r="U98" s="9">
        <f>IF($A98="","",IFERROR($P98-$R98-$S98-$T98,0))</f>
        <v/>
      </c>
      <c r="V98" s="11">
        <f>IF($A98="","",IF($U98&gt;0,"À régler",IF($U98=0,"Soldé","Crédit à régulariser")))</f>
        <v/>
      </c>
      <c r="W98" s="6" t="n"/>
    </row>
    <row r="99">
      <c r="A99" s="4" t="n"/>
      <c r="B99" s="5" t="n"/>
      <c r="C99" s="6" t="n"/>
      <c r="D99" s="6" t="n"/>
      <c r="E99" s="7" t="n"/>
      <c r="F99" s="6" t="n"/>
      <c r="G99" s="6" t="n"/>
      <c r="H99" s="8" t="n"/>
      <c r="I99" s="8" t="n"/>
      <c r="J99" s="12">
        <f>IF($A99="","",IFERROR($H99+$I99,0))</f>
        <v/>
      </c>
      <c r="K99" s="8" t="n"/>
      <c r="L99" s="8" t="n"/>
      <c r="M99" s="12">
        <f>IF($A99="","",IFERROR($K99+$L99,0))</f>
        <v/>
      </c>
      <c r="N99" s="10" t="n"/>
      <c r="O99" s="12">
        <f>IF($A99="","",IFERROR($M99*$N99,0))</f>
        <v/>
      </c>
      <c r="P99" s="12">
        <f>IF($A99="","",IFERROR($M99+$O99,0))</f>
        <v/>
      </c>
      <c r="Q99" s="10" t="n"/>
      <c r="R99" s="12">
        <f>IF($A99="","",IFERROR($M99*$Q99,0))</f>
        <v/>
      </c>
      <c r="S99" s="8" t="n"/>
      <c r="T99" s="8" t="n"/>
      <c r="U99" s="12">
        <f>IF($A99="","",IFERROR($P99-$R99-$S99-$T99,0))</f>
        <v/>
      </c>
      <c r="V99" s="13">
        <f>IF($A99="","",IF($U99&gt;0,"À régler",IF($U99=0,"Soldé","Crédit à régulariser")))</f>
        <v/>
      </c>
      <c r="W99" s="6" t="n"/>
    </row>
    <row r="100">
      <c r="A100" s="4" t="n"/>
      <c r="B100" s="5" t="n"/>
      <c r="C100" s="6" t="n"/>
      <c r="D100" s="6" t="n"/>
      <c r="E100" s="7" t="n"/>
      <c r="F100" s="6" t="n"/>
      <c r="G100" s="6" t="n"/>
      <c r="H100" s="8" t="n"/>
      <c r="I100" s="8" t="n"/>
      <c r="J100" s="9">
        <f>IF($A100="","",IFERROR($H100+$I100,0))</f>
        <v/>
      </c>
      <c r="K100" s="8" t="n"/>
      <c r="L100" s="8" t="n"/>
      <c r="M100" s="9">
        <f>IF($A100="","",IFERROR($K100+$L100,0))</f>
        <v/>
      </c>
      <c r="N100" s="10" t="n"/>
      <c r="O100" s="9">
        <f>IF($A100="","",IFERROR($M100*$N100,0))</f>
        <v/>
      </c>
      <c r="P100" s="9">
        <f>IF($A100="","",IFERROR($M100+$O100,0))</f>
        <v/>
      </c>
      <c r="Q100" s="10" t="n"/>
      <c r="R100" s="9">
        <f>IF($A100="","",IFERROR($M100*$Q100,0))</f>
        <v/>
      </c>
      <c r="S100" s="8" t="n"/>
      <c r="T100" s="8" t="n"/>
      <c r="U100" s="9">
        <f>IF($A100="","",IFERROR($P100-$R100-$S100-$T100,0))</f>
        <v/>
      </c>
      <c r="V100" s="11">
        <f>IF($A100="","",IF($U100&gt;0,"À régler",IF($U100=0,"Soldé","Crédit à régulariser")))</f>
        <v/>
      </c>
      <c r="W100" s="6" t="n"/>
    </row>
    <row r="101">
      <c r="A101" s="4" t="n"/>
      <c r="B101" s="5" t="n"/>
      <c r="C101" s="6" t="n"/>
      <c r="D101" s="6" t="n"/>
      <c r="E101" s="7" t="n"/>
      <c r="F101" s="6" t="n"/>
      <c r="G101" s="6" t="n"/>
      <c r="H101" s="8" t="n"/>
      <c r="I101" s="8" t="n"/>
      <c r="J101" s="12">
        <f>IF($A101="","",IFERROR($H101+$I101,0))</f>
        <v/>
      </c>
      <c r="K101" s="8" t="n"/>
      <c r="L101" s="8" t="n"/>
      <c r="M101" s="12">
        <f>IF($A101="","",IFERROR($K101+$L101,0))</f>
        <v/>
      </c>
      <c r="N101" s="10" t="n"/>
      <c r="O101" s="12">
        <f>IF($A101="","",IFERROR($M101*$N101,0))</f>
        <v/>
      </c>
      <c r="P101" s="12">
        <f>IF($A101="","",IFERROR($M101+$O101,0))</f>
        <v/>
      </c>
      <c r="Q101" s="10" t="n"/>
      <c r="R101" s="12">
        <f>IF($A101="","",IFERROR($M101*$Q101,0))</f>
        <v/>
      </c>
      <c r="S101" s="8" t="n"/>
      <c r="T101" s="8" t="n"/>
      <c r="U101" s="12">
        <f>IF($A101="","",IFERROR($P101-$R101-$S101-$T101,0))</f>
        <v/>
      </c>
      <c r="V101" s="13">
        <f>IF($A101="","",IF($U101&gt;0,"À régler",IF($U101=0,"Soldé","Crédit à régulariser")))</f>
        <v/>
      </c>
      <c r="W101" s="6" t="n"/>
    </row>
    <row r="102">
      <c r="A102" s="4" t="n"/>
      <c r="B102" s="5" t="n"/>
      <c r="C102" s="6" t="n"/>
      <c r="D102" s="6" t="n"/>
      <c r="E102" s="7" t="n"/>
      <c r="F102" s="6" t="n"/>
      <c r="G102" s="6" t="n"/>
      <c r="H102" s="8" t="n"/>
      <c r="I102" s="8" t="n"/>
      <c r="J102" s="9">
        <f>IF($A102="","",IFERROR($H102+$I102,0))</f>
        <v/>
      </c>
      <c r="K102" s="8" t="n"/>
      <c r="L102" s="8" t="n"/>
      <c r="M102" s="9">
        <f>IF($A102="","",IFERROR($K102+$L102,0))</f>
        <v/>
      </c>
      <c r="N102" s="10" t="n"/>
      <c r="O102" s="9">
        <f>IF($A102="","",IFERROR($M102*$N102,0))</f>
        <v/>
      </c>
      <c r="P102" s="9">
        <f>IF($A102="","",IFERROR($M102+$O102,0))</f>
        <v/>
      </c>
      <c r="Q102" s="10" t="n"/>
      <c r="R102" s="9">
        <f>IF($A102="","",IFERROR($M102*$Q102,0))</f>
        <v/>
      </c>
      <c r="S102" s="8" t="n"/>
      <c r="T102" s="8" t="n"/>
      <c r="U102" s="9">
        <f>IF($A102="","",IFERROR($P102-$R102-$S102-$T102,0))</f>
        <v/>
      </c>
      <c r="V102" s="11">
        <f>IF($A102="","",IF($U102&gt;0,"À régler",IF($U102=0,"Soldé","Crédit à régulariser")))</f>
        <v/>
      </c>
      <c r="W102" s="6" t="n"/>
    </row>
    <row r="103">
      <c r="A103" s="4" t="n"/>
      <c r="B103" s="5" t="n"/>
      <c r="C103" s="6" t="n"/>
      <c r="D103" s="6" t="n"/>
      <c r="E103" s="7" t="n"/>
      <c r="F103" s="6" t="n"/>
      <c r="G103" s="6" t="n"/>
      <c r="H103" s="8" t="n"/>
      <c r="I103" s="8" t="n"/>
      <c r="J103" s="12">
        <f>IF($A103="","",IFERROR($H103+$I103,0))</f>
        <v/>
      </c>
      <c r="K103" s="8" t="n"/>
      <c r="L103" s="8" t="n"/>
      <c r="M103" s="12">
        <f>IF($A103="","",IFERROR($K103+$L103,0))</f>
        <v/>
      </c>
      <c r="N103" s="10" t="n"/>
      <c r="O103" s="12">
        <f>IF($A103="","",IFERROR($M103*$N103,0))</f>
        <v/>
      </c>
      <c r="P103" s="12">
        <f>IF($A103="","",IFERROR($M103+$O103,0))</f>
        <v/>
      </c>
      <c r="Q103" s="10" t="n"/>
      <c r="R103" s="12">
        <f>IF($A103="","",IFERROR($M103*$Q103,0))</f>
        <v/>
      </c>
      <c r="S103" s="8" t="n"/>
      <c r="T103" s="8" t="n"/>
      <c r="U103" s="12">
        <f>IF($A103="","",IFERROR($P103-$R103-$S103-$T103,0))</f>
        <v/>
      </c>
      <c r="V103" s="13">
        <f>IF($A103="","",IF($U103&gt;0,"À régler",IF($U103=0,"Soldé","Crédit à régulariser")))</f>
        <v/>
      </c>
      <c r="W103" s="6" t="n"/>
    </row>
    <row r="104">
      <c r="A104" s="4" t="n"/>
      <c r="B104" s="5" t="n"/>
      <c r="C104" s="6" t="n"/>
      <c r="D104" s="6" t="n"/>
      <c r="E104" s="7" t="n"/>
      <c r="F104" s="6" t="n"/>
      <c r="G104" s="6" t="n"/>
      <c r="H104" s="8" t="n"/>
      <c r="I104" s="8" t="n"/>
      <c r="J104" s="9">
        <f>IF($A104="","",IFERROR($H104+$I104,0))</f>
        <v/>
      </c>
      <c r="K104" s="8" t="n"/>
      <c r="L104" s="8" t="n"/>
      <c r="M104" s="9">
        <f>IF($A104="","",IFERROR($K104+$L104,0))</f>
        <v/>
      </c>
      <c r="N104" s="10" t="n"/>
      <c r="O104" s="9">
        <f>IF($A104="","",IFERROR($M104*$N104,0))</f>
        <v/>
      </c>
      <c r="P104" s="9">
        <f>IF($A104="","",IFERROR($M104+$O104,0))</f>
        <v/>
      </c>
      <c r="Q104" s="10" t="n"/>
      <c r="R104" s="9">
        <f>IF($A104="","",IFERROR($M104*$Q104,0))</f>
        <v/>
      </c>
      <c r="S104" s="8" t="n"/>
      <c r="T104" s="8" t="n"/>
      <c r="U104" s="9">
        <f>IF($A104="","",IFERROR($P104-$R104-$S104-$T104,0))</f>
        <v/>
      </c>
      <c r="V104" s="11">
        <f>IF($A104="","",IF($U104&gt;0,"À régler",IF($U104=0,"Soldé","Crédit à régulariser")))</f>
        <v/>
      </c>
      <c r="W104" s="6" t="n"/>
    </row>
    <row r="105">
      <c r="A105" s="4" t="n"/>
      <c r="B105" s="5" t="n"/>
      <c r="C105" s="6" t="n"/>
      <c r="D105" s="6" t="n"/>
      <c r="E105" s="7" t="n"/>
      <c r="F105" s="6" t="n"/>
      <c r="G105" s="6" t="n"/>
      <c r="H105" s="8" t="n"/>
      <c r="I105" s="8" t="n"/>
      <c r="J105" s="12">
        <f>IF($A105="","",IFERROR($H105+$I105,0))</f>
        <v/>
      </c>
      <c r="K105" s="8" t="n"/>
      <c r="L105" s="8" t="n"/>
      <c r="M105" s="12">
        <f>IF($A105="","",IFERROR($K105+$L105,0))</f>
        <v/>
      </c>
      <c r="N105" s="10" t="n"/>
      <c r="O105" s="12">
        <f>IF($A105="","",IFERROR($M105*$N105,0))</f>
        <v/>
      </c>
      <c r="P105" s="12">
        <f>IF($A105="","",IFERROR($M105+$O105,0))</f>
        <v/>
      </c>
      <c r="Q105" s="10" t="n"/>
      <c r="R105" s="12">
        <f>IF($A105="","",IFERROR($M105*$Q105,0))</f>
        <v/>
      </c>
      <c r="S105" s="8" t="n"/>
      <c r="T105" s="8" t="n"/>
      <c r="U105" s="12">
        <f>IF($A105="","",IFERROR($P105-$R105-$S105-$T105,0))</f>
        <v/>
      </c>
      <c r="V105" s="13">
        <f>IF($A105="","",IF($U105&gt;0,"À régler",IF($U105=0,"Soldé","Crédit à régulariser")))</f>
        <v/>
      </c>
      <c r="W105" s="6" t="n"/>
    </row>
    <row r="106" ht="24" customHeight="1">
      <c r="A106" s="14" t="inlineStr">
        <is>
          <t>Total DGD</t>
        </is>
      </c>
      <c r="B106" s="14" t="n"/>
      <c r="C106" s="14" t="n"/>
      <c r="D106" s="14" t="n"/>
      <c r="E106" s="14" t="n"/>
      <c r="F106" s="14" t="n"/>
      <c r="G106" s="14" t="n"/>
      <c r="H106" s="15">
        <f>SUM(H6:H105)</f>
        <v/>
      </c>
      <c r="I106" s="15">
        <f>SUM(I6:I105)</f>
        <v/>
      </c>
      <c r="J106" s="15">
        <f>SUM(J6:J105)</f>
        <v/>
      </c>
      <c r="K106" s="15">
        <f>SUM(K6:K105)</f>
        <v/>
      </c>
      <c r="L106" s="15">
        <f>SUM(L6:L105)</f>
        <v/>
      </c>
      <c r="M106" s="15">
        <f>SUM(M6:M105)</f>
        <v/>
      </c>
      <c r="N106" s="16">
        <f>IFERROR(AVERAGE(N6:N105),0)</f>
        <v/>
      </c>
      <c r="O106" s="15">
        <f>SUM(O6:O105)</f>
        <v/>
      </c>
      <c r="P106" s="15">
        <f>SUM(P6:P105)</f>
        <v/>
      </c>
      <c r="Q106" s="16">
        <f>IFERROR(AVERAGE(Q6:Q105),0)</f>
        <v/>
      </c>
      <c r="R106" s="15">
        <f>SUM(R6:R105)</f>
        <v/>
      </c>
      <c r="S106" s="15">
        <f>SUM(S6:S105)</f>
        <v/>
      </c>
      <c r="T106" s="15">
        <f>SUM(T6:T105)</f>
        <v/>
      </c>
      <c r="U106" s="15">
        <f>SUM(U6:U105)</f>
        <v/>
      </c>
      <c r="V106" s="14" t="n"/>
      <c r="W106" s="14" t="n"/>
    </row>
  </sheetData>
  <autoFilter ref="A5:W105"/>
  <mergeCells count="1">
    <mergeCell ref="A1:W1"/>
  </mergeCells>
  <conditionalFormatting sqref="H6:U105">
    <cfRule type="cellIs" priority="1" operator="lessThan" dxfId="0">
      <formula>0</formula>
    </cfRule>
  </conditionalFormatting>
  <conditionalFormatting sqref="T6:T105">
    <cfRule type="cellIs" priority="2" operator="greaterThan" dxfId="0">
      <formula>0</formula>
    </cfRule>
  </conditionalFormatting>
  <conditionalFormatting sqref="U6:U105">
    <cfRule type="expression" priority="3" dxfId="1">
      <formula>$U6&gt;0</formula>
    </cfRule>
  </conditionalFormatting>
  <conditionalFormatting sqref="V6:V105">
    <cfRule type="expression" priority="4" dxfId="2">
      <formula>$V6="À régler"</formula>
    </cfRule>
  </conditionalFormatting>
  <dataValidations count="5">
    <dataValidation sqref="N6:N105" showErrorMessage="1" showInputMessage="1" allowBlank="1" type="list">
      <formula1>'Paramètres &amp; aide'!$B$5:$B$8</formula1>
    </dataValidation>
    <dataValidation sqref="Q6:Q105" showErrorMessage="1" showInputMessage="1" allowBlank="1" type="list">
      <formula1>'Paramètres &amp; aide'!$C$5:$C$7</formula1>
    </dataValidation>
    <dataValidation sqref="F6:F105" showErrorMessage="1" showInputMessage="1" allowBlank="1" type="list">
      <formula1>'Paramètres &amp; aide'!$D$5:$D$13</formula1>
    </dataValidation>
    <dataValidation sqref="G6:G105" showErrorMessage="1" showInputMessage="1" allowBlank="1" type="list">
      <formula1>'Paramètres &amp; aide'!$E$5:$E$13</formula1>
    </dataValidation>
    <dataValidation sqref="E6:E105" showErrorMessage="1" showInputMessage="1" allowBlank="1" type="textLength" operator="equal">
      <formula1>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4" customWidth="1" min="3" max="3"/>
    <col width="21" customWidth="1" min="4" max="4"/>
    <col width="19" customWidth="1" min="5" max="5"/>
    <col width="19" customWidth="1" min="6" max="6"/>
    <col width="4" customWidth="1" min="7" max="7"/>
    <col width="35" customWidth="1" min="8" max="8"/>
    <col width="19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</cols>
  <sheetData>
    <row r="1" ht="28" customHeight="1">
      <c r="A1" s="1" t="inlineStr">
        <is>
          <t>Synthèse DGD – Tableau de bord</t>
        </is>
      </c>
    </row>
    <row r="2">
      <c r="A2" s="2" t="inlineStr">
        <is>
          <t>Indicateurs financiers calculés sur l'ensemble des situations préparées.</t>
        </is>
      </c>
    </row>
    <row r="4">
      <c r="A4" s="3" t="inlineStr">
        <is>
          <t>Indicateur</t>
        </is>
      </c>
      <c r="B4" s="3" t="inlineStr">
        <is>
          <t>Valeur</t>
        </is>
      </c>
      <c r="D4" s="3" t="inlineStr">
        <is>
          <t>Lot</t>
        </is>
      </c>
      <c r="E4" s="3" t="inlineStr">
        <is>
          <t>Travaux exécutés HT</t>
        </is>
      </c>
      <c r="F4" s="3" t="inlineStr">
        <is>
          <t>Total TTC</t>
        </is>
      </c>
    </row>
    <row r="5">
      <c r="A5" s="17" t="inlineStr">
        <is>
          <t>Montant initial total HT</t>
        </is>
      </c>
      <c r="B5" s="9">
        <f>SUM('Suivi DGD'!$H$6:$H$105)</f>
        <v/>
      </c>
      <c r="D5" s="17" t="inlineStr">
        <is>
          <t>Gros œuvre</t>
        </is>
      </c>
      <c r="E5" s="9">
        <f>IF($D5="","",SUMIF('Suivi DGD'!$F$6:$F$105,$D5,'Suivi DGD'!$K$6:$K$105))</f>
        <v/>
      </c>
      <c r="F5" s="9">
        <f>IF($D5="","",SUMIF('Suivi DGD'!$F$6:$F$105,$D5,'Suivi DGD'!$P$6:$P$105))</f>
        <v/>
      </c>
    </row>
    <row r="6">
      <c r="A6" s="18" t="inlineStr">
        <is>
          <t>Total des avenants HT</t>
        </is>
      </c>
      <c r="B6" s="12">
        <f>SUM('Suivi DGD'!$I$6:$I$105)</f>
        <v/>
      </c>
      <c r="D6" s="18" t="inlineStr">
        <is>
          <t>Voirie</t>
        </is>
      </c>
      <c r="E6" s="12">
        <f>IF($D6="","",SUMIF('Suivi DGD'!$F$6:$F$105,$D6,'Suivi DGD'!$K$6:$K$105))</f>
        <v/>
      </c>
      <c r="F6" s="12">
        <f>IF($D6="","",SUMIF('Suivi DGD'!$F$6:$F$105,$D6,'Suivi DGD'!$P$6:$P$105))</f>
        <v/>
      </c>
    </row>
    <row r="7">
      <c r="A7" s="17" t="inlineStr">
        <is>
          <t>Montant révisé total HT</t>
        </is>
      </c>
      <c r="B7" s="9">
        <f>SUM('Suivi DGD'!$J$6:$J$105)</f>
        <v/>
      </c>
      <c r="D7" s="17" t="inlineStr">
        <is>
          <t>Électricité</t>
        </is>
      </c>
      <c r="E7" s="9">
        <f>IF($D7="","",SUMIF('Suivi DGD'!$F$6:$F$105,$D7,'Suivi DGD'!$K$6:$K$105))</f>
        <v/>
      </c>
      <c r="F7" s="9">
        <f>IF($D7="","",SUMIF('Suivi DGD'!$F$6:$F$105,$D7,'Suivi DGD'!$P$6:$P$105))</f>
        <v/>
      </c>
    </row>
    <row r="8">
      <c r="A8" s="18" t="inlineStr">
        <is>
          <t>Travaux exécutés HT</t>
        </is>
      </c>
      <c r="B8" s="12">
        <f>SUM('Suivi DGD'!$K$6:$K$105)</f>
        <v/>
      </c>
      <c r="D8" s="18" t="inlineStr">
        <is>
          <t>Plomberie</t>
        </is>
      </c>
      <c r="E8" s="12">
        <f>IF($D8="","",SUMIF('Suivi DGD'!$F$6:$F$105,$D8,'Suivi DGD'!$K$6:$K$105))</f>
        <v/>
      </c>
      <c r="F8" s="12">
        <f>IF($D8="","",SUMIF('Suivi DGD'!$F$6:$F$105,$D8,'Suivi DGD'!$P$6:$P$105))</f>
        <v/>
      </c>
    </row>
    <row r="9">
      <c r="A9" s="17" t="inlineStr">
        <is>
          <t>Total TVA</t>
        </is>
      </c>
      <c r="B9" s="9">
        <f>SUM('Suivi DGD'!$O$6:$O$105)</f>
        <v/>
      </c>
      <c r="D9" s="17" t="inlineStr">
        <is>
          <t>Isolation</t>
        </is>
      </c>
      <c r="E9" s="9">
        <f>IF($D9="","",SUMIF('Suivi DGD'!$F$6:$F$105,$D9,'Suivi DGD'!$K$6:$K$105))</f>
        <v/>
      </c>
      <c r="F9" s="9">
        <f>IF($D9="","",SUMIF('Suivi DGD'!$F$6:$F$105,$D9,'Suivi DGD'!$P$6:$P$105))</f>
        <v/>
      </c>
    </row>
    <row r="10">
      <c r="A10" s="18" t="inlineStr">
        <is>
          <t>Total TTC</t>
        </is>
      </c>
      <c r="B10" s="12">
        <f>SUM('Suivi DGD'!$P$6:$P$105)</f>
        <v/>
      </c>
      <c r="D10" s="18" t="inlineStr">
        <is>
          <t>Terrassement</t>
        </is>
      </c>
      <c r="E10" s="12">
        <f>IF($D10="","",SUMIF('Suivi DGD'!$F$6:$F$105,$D10,'Suivi DGD'!$K$6:$K$105))</f>
        <v/>
      </c>
      <c r="F10" s="12">
        <f>IF($D10="","",SUMIF('Suivi DGD'!$F$6:$F$105,$D10,'Suivi DGD'!$P$6:$P$105))</f>
        <v/>
      </c>
    </row>
    <row r="11">
      <c r="A11" s="17" t="inlineStr">
        <is>
          <t>Total des retenues de garantie</t>
        </is>
      </c>
      <c r="B11" s="9">
        <f>SUM('Suivi DGD'!$R$6:$R$105)</f>
        <v/>
      </c>
      <c r="D11" s="17" t="inlineStr">
        <is>
          <t>Menuiseries</t>
        </is>
      </c>
      <c r="E11" s="9">
        <f>IF($D11="","",SUMIF('Suivi DGD'!$F$6:$F$105,$D11,'Suivi DGD'!$K$6:$K$105))</f>
        <v/>
      </c>
      <c r="F11" s="9">
        <f>IF($D11="","",SUMIF('Suivi DGD'!$F$6:$F$105,$D11,'Suivi DGD'!$P$6:$P$105))</f>
        <v/>
      </c>
    </row>
    <row r="12">
      <c r="A12" s="18" t="inlineStr">
        <is>
          <t>Total des pénalités</t>
        </is>
      </c>
      <c r="B12" s="12">
        <f>SUM('Suivi DGD'!$T$6:$T$105)</f>
        <v/>
      </c>
      <c r="D12" s="18" t="inlineStr">
        <is>
          <t>Peinture</t>
        </is>
      </c>
      <c r="E12" s="12">
        <f>IF($D12="","",SUMIF('Suivi DGD'!$F$6:$F$105,$D12,'Suivi DGD'!$K$6:$K$105))</f>
        <v/>
      </c>
      <c r="F12" s="12">
        <f>IF($D12="","",SUMIF('Suivi DGD'!$F$6:$F$105,$D12,'Suivi DGD'!$P$6:$P$105))</f>
        <v/>
      </c>
    </row>
    <row r="13">
      <c r="A13" s="17" t="inlineStr">
        <is>
          <t>Net total à payer</t>
        </is>
      </c>
      <c r="B13" s="9">
        <f>SUM('Suivi DGD'!$U$6:$U$105)</f>
        <v/>
      </c>
      <c r="D13" s="17" t="inlineStr">
        <is>
          <t>Serrurerie</t>
        </is>
      </c>
      <c r="E13" s="9">
        <f>IF($D13="","",SUMIF('Suivi DGD'!$F$6:$F$105,$D13,'Suivi DGD'!$K$6:$K$105))</f>
        <v/>
      </c>
      <c r="F13" s="9">
        <f>IF($D13="","",SUMIF('Suivi DGD'!$F$6:$F$105,$D13,'Suivi DGD'!$P$6:$P$105))</f>
        <v/>
      </c>
    </row>
    <row r="14">
      <c r="A14" s="18" t="inlineStr">
        <is>
          <t>Taux moyen d'avancement</t>
        </is>
      </c>
      <c r="B14" s="19">
        <f>IFERROR(SUM('Suivi DGD'!$K$6:$K$105)/SUM('Suivi DGD'!$J$6:$J$105),0)</f>
        <v/>
      </c>
    </row>
    <row r="15">
      <c r="A15" s="17" t="inlineStr">
        <is>
          <t>Nombre de situations à régler</t>
        </is>
      </c>
      <c r="B15" s="20">
        <f>COUNTIF('Suivi DGD'!$V$6:$V$105,"À régler")</f>
        <v/>
      </c>
    </row>
    <row r="16">
      <c r="A16" s="21" t="inlineStr">
        <is>
          <t>Situation sélectionnée</t>
        </is>
      </c>
      <c r="B16" s="4" t="n">
        <v>1</v>
      </c>
    </row>
    <row r="17">
      <c r="A17" s="21" t="inlineStr">
        <is>
          <t>Montant TTC de la situation</t>
        </is>
      </c>
      <c r="B17" s="12">
        <f>IF($B$16="","",IFERROR(VLOOKUP($B$16,'Suivi DGD'!$A$6:$P$105,16,FALSE),0))</f>
        <v/>
      </c>
    </row>
  </sheetData>
  <mergeCells count="1">
    <mergeCell ref="A1:U1"/>
  </mergeCells>
  <dataValidations count="1">
    <dataValidation sqref="B16" showErrorMessage="1" showInputMessage="1" allowBlank="1" type="list">
      <formula1>'Suivi DGD'!$A$6:$A$105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22" customWidth="1" min="4" max="4"/>
    <col width="22" customWidth="1" min="5" max="5"/>
    <col width="18" customWidth="1" min="6" max="6"/>
    <col width="72" customWidth="1" min="7" max="7"/>
  </cols>
  <sheetData>
    <row r="1" ht="28" customHeight="1">
      <c r="A1" s="1" t="inlineStr">
        <is>
          <t>Paramètres &amp; aide – DGD</t>
        </is>
      </c>
    </row>
    <row r="2">
      <c r="A2" s="2" t="inlineStr">
        <is>
          <t>Listes de contrôle de saisie et rappel des étapes de préparation du Décompte Général Définitif.</t>
        </is>
      </c>
    </row>
    <row r="4">
      <c r="A4" s="3" t="inlineStr">
        <is>
          <t>Statuts</t>
        </is>
      </c>
      <c r="B4" s="3" t="inlineStr">
        <is>
          <t>Taux de TVA</t>
        </is>
      </c>
      <c r="C4" s="3" t="inlineStr">
        <is>
          <t>Taux de retenue</t>
        </is>
      </c>
      <c r="D4" s="3" t="inlineStr">
        <is>
          <t>Lots de travaux</t>
        </is>
      </c>
      <c r="E4" s="3" t="inlineStr">
        <is>
          <t>Villes françaises</t>
        </is>
      </c>
      <c r="G4" s="3" t="inlineStr">
        <is>
          <t>Notice opérationnelle</t>
        </is>
      </c>
    </row>
    <row r="5" ht="34" customHeight="1">
      <c r="A5" s="6" t="inlineStr">
        <is>
          <t>À régler</t>
        </is>
      </c>
      <c r="B5" s="22" t="n">
        <v>0.2</v>
      </c>
      <c r="C5" s="22" t="n">
        <v>0</v>
      </c>
      <c r="D5" s="6" t="inlineStr">
        <is>
          <t>Gros œuvre</t>
        </is>
      </c>
      <c r="E5" s="6" t="inlineStr">
        <is>
          <t>Lyon</t>
        </is>
      </c>
      <c r="G5" s="23" t="inlineStr">
        <is>
          <t>1. Contrôler chaque situation de travaux : période, quantités, prix et pièces justificatives.</t>
        </is>
      </c>
    </row>
    <row r="6" ht="34" customHeight="1">
      <c r="A6" s="6" t="inlineStr">
        <is>
          <t>Partiellement réglé</t>
        </is>
      </c>
      <c r="B6" s="22" t="n">
        <v>0.1</v>
      </c>
      <c r="C6" s="22" t="n">
        <v>0.03</v>
      </c>
      <c r="D6" s="6" t="inlineStr">
        <is>
          <t>Voirie</t>
        </is>
      </c>
      <c r="E6" s="6" t="inlineStr">
        <is>
          <t>Toulouse</t>
        </is>
      </c>
      <c r="G6" s="23" t="inlineStr">
        <is>
          <t>2. Vérifier la validation du service fait avant tout mandatement ou règlement.</t>
        </is>
      </c>
    </row>
    <row r="7" ht="34" customHeight="1">
      <c r="A7" s="6" t="inlineStr">
        <is>
          <t>Soldé</t>
        </is>
      </c>
      <c r="B7" s="22" t="n">
        <v>0.055</v>
      </c>
      <c r="C7" s="22" t="n">
        <v>0.05</v>
      </c>
      <c r="D7" s="6" t="inlineStr">
        <is>
          <t>Électricité</t>
        </is>
      </c>
      <c r="E7" s="6" t="inlineStr">
        <is>
          <t>Bordeaux</t>
        </is>
      </c>
      <c r="G7" s="23" t="inlineStr">
        <is>
          <t>3. Intégrer les avenants signés afin d'actualiser le montant révisé du marché.</t>
        </is>
      </c>
    </row>
    <row r="8" ht="34" customHeight="1">
      <c r="A8" s="6" t="inlineStr">
        <is>
          <t>À contrôler</t>
        </is>
      </c>
      <c r="B8" s="22" t="n">
        <v>0.021</v>
      </c>
      <c r="D8" s="6" t="inlineStr">
        <is>
          <t>Plomberie</t>
        </is>
      </c>
      <c r="E8" s="6" t="inlineStr">
        <is>
          <t>Marseille</t>
        </is>
      </c>
      <c r="G8" s="23" t="inlineStr">
        <is>
          <t>4. Appliquer la retenue de garantie selon les clauses contractuelles et les paramètres retenus.</t>
        </is>
      </c>
    </row>
    <row r="9" ht="34" customHeight="1">
      <c r="D9" s="6" t="inlineStr">
        <is>
          <t>Isolation</t>
        </is>
      </c>
      <c r="E9" s="6" t="inlineStr">
        <is>
          <t>Lille</t>
        </is>
      </c>
      <c r="G9" s="23" t="inlineStr">
        <is>
          <t>5. Renseigner les pénalités prévues au marché et vérifier leur justification.</t>
        </is>
      </c>
    </row>
    <row r="10" ht="34" customHeight="1">
      <c r="D10" s="6" t="inlineStr">
        <is>
          <t>Terrassement</t>
        </is>
      </c>
      <c r="E10" s="6" t="inlineStr">
        <is>
          <t>Nantes</t>
        </is>
      </c>
      <c r="G10" s="23" t="inlineStr">
        <is>
          <t>6. Vérifier le taux de TVA applicable à la nature des travaux et aux justificatifs transmis.</t>
        </is>
      </c>
    </row>
    <row r="11" ht="34" customHeight="1">
      <c r="D11" s="6" t="inlineStr">
        <is>
          <t>Menuiseries</t>
        </is>
      </c>
      <c r="E11" s="6" t="inlineStr">
        <is>
          <t>Strasbourg</t>
        </is>
      </c>
      <c r="G11" s="23" t="inlineStr">
        <is>
          <t>7. Suivre les avances versées pour déterminer le solde net à régler.</t>
        </is>
      </c>
    </row>
    <row r="12" ht="34" customHeight="1">
      <c r="D12" s="6" t="inlineStr">
        <is>
          <t>Peinture</t>
        </is>
      </c>
      <c r="E12" s="6" t="inlineStr">
        <is>
          <t>Nice</t>
        </is>
      </c>
      <c r="G12" s="23" t="inlineStr">
        <is>
          <t>8. Archiver le DGD, les situations, les avenants et les validations conformément aux exigences de la commande publique.</t>
        </is>
      </c>
    </row>
    <row r="13">
      <c r="D13" s="6" t="inlineStr">
        <is>
          <t>Serrurerie</t>
        </is>
      </c>
      <c r="E13" s="6" t="inlineStr">
        <is>
          <t>Grenoble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2026-09-08T17:15:22Z</dcterms:created>
  <dcterms:modified xmlns:dcterms="http://purl.org/dc/terms/" xmlns:xsi="http://www.w3.org/2001/XMLSchema-instance" xsi:type="dcterms:W3CDTF">2026-09-08T17:15:22Z</dcterms:modified>
</cp:coreProperties>
</file>