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tt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Guide" sheetId="3" state="visible" r:id="rId3"/>
  </sheets>
  <definedNames>
    <definedName name="_xlnm._FilterDatabase" localSheetId="0" hidden="1">'Recettes'!$A$2:$P$102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&quot; €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000000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EAF7F1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2946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/>
    </xf>
    <xf numFmtId="1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0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0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000000"/>
        <sz val="10"/>
      </font>
      <fill>
        <patternFill patternType="solid">
          <fgColor rgb="00F97316"/>
        </patternFill>
      </fill>
    </dxf>
    <dxf>
      <font>
        <name val="Calibri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Chiffre d’affaires TTC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'Synthèse'!C13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cat>
            <numRef>
              <f>'Synthèse'!$A$14:$A$25</f>
            </numRef>
          </cat>
          <val>
            <numRef>
              <f>'Synthèse'!$C$14:$C$25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mode de paiement</a:t>
            </a:r>
          </a:p>
        </rich>
      </tx>
    </title>
    <plotArea>
      <pieChart>
        <varyColors val="1"/>
        <ser>
          <idx val="0"/>
          <order val="0"/>
          <tx>
            <strRef>
              <f>'Synthèse'!K13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prstDash val="solid"/>
            </a:ln>
          </spPr>
          <cat>
            <numRef>
              <f>'Synthèse'!$J$14:$J$18</f>
            </numRef>
          </cat>
          <val>
            <numRef>
              <f>'Synthèse'!$K$14:$K$18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Recettes TTC par catégorie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'Synthèse'!N13</f>
            </strRef>
          </tx>
          <spPr>
            <a:solidFill xmlns:a="http://schemas.openxmlformats.org/drawingml/2006/main">
              <a:srgbClr val="12946A"/>
            </a:solidFill>
            <a:ln xmlns:a="http://schemas.openxmlformats.org/drawingml/2006/main">
              <a:prstDash val="solid"/>
            </a:ln>
          </spPr>
          <cat>
            <numRef>
              <f>'Synthèse'!$M$14:$M$18</f>
            </numRef>
          </cat>
          <val>
            <numRef>
              <f>'Synthèse'!$N$14:$N$18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19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8" customWidth="1" min="3" max="3"/>
    <col width="17" customWidth="1" min="4" max="4"/>
    <col width="23" customWidth="1" min="5" max="5"/>
    <col width="16" customWidth="1" min="6" max="6"/>
    <col width="22" customWidth="1" min="7" max="7"/>
    <col width="31" customWidth="1" min="8" max="8"/>
    <col width="21" customWidth="1" min="9" max="9"/>
    <col width="17" customWidth="1" min="10" max="10"/>
    <col width="15" customWidth="1" min="11" max="11"/>
    <col width="12" customWidth="1" min="12" max="12"/>
    <col width="15" customWidth="1" min="13" max="13"/>
    <col width="15" customWidth="1" min="14" max="14"/>
    <col width="13" customWidth="1" min="15" max="15"/>
    <col width="31" customWidth="1" min="16" max="16"/>
  </cols>
  <sheetData>
    <row r="1" ht="28" customHeight="1">
      <c r="A1" s="1" t="inlineStr">
        <is>
          <t>Cahier des recettes</t>
        </is>
      </c>
    </row>
    <row r="2" ht="32" customHeight="1">
      <c r="A2" s="2" t="inlineStr">
        <is>
          <t>N° recette</t>
        </is>
      </c>
      <c r="B2" s="2" t="inlineStr">
        <is>
          <t>Date de facture</t>
        </is>
      </c>
      <c r="C2" s="2" t="inlineStr">
        <is>
          <t>Date d’encaissement</t>
        </is>
      </c>
      <c r="D2" s="2" t="inlineStr">
        <is>
          <t>N° facture</t>
        </is>
      </c>
      <c r="E2" s="2" t="inlineStr">
        <is>
          <t>Client</t>
        </is>
      </c>
      <c r="F2" s="2" t="inlineStr">
        <is>
          <t>Ville</t>
        </is>
      </c>
      <c r="G2" s="2" t="inlineStr">
        <is>
          <t>Catégorie</t>
        </is>
      </c>
      <c r="H2" s="2" t="inlineStr">
        <is>
          <t>Libellé de la prestation</t>
        </is>
      </c>
      <c r="I2" s="2" t="inlineStr">
        <is>
          <t>Mode de paiement</t>
        </is>
      </c>
      <c r="J2" s="2" t="inlineStr">
        <is>
          <t>Statut</t>
        </is>
      </c>
      <c r="K2" s="2" t="inlineStr">
        <is>
          <t>Montant HT</t>
        </is>
      </c>
      <c r="L2" s="2" t="inlineStr">
        <is>
          <t>Taux TVA</t>
        </is>
      </c>
      <c r="M2" s="2" t="inlineStr">
        <is>
          <t>Montant TVA</t>
        </is>
      </c>
      <c r="N2" s="2" t="inlineStr">
        <is>
          <t>Montant TTC</t>
        </is>
      </c>
      <c r="O2" s="2" t="inlineStr">
        <is>
          <t>Mois</t>
        </is>
      </c>
      <c r="P2" s="2" t="inlineStr">
        <is>
          <t>Commentaire</t>
        </is>
      </c>
    </row>
    <row r="3">
      <c r="A3" s="3">
        <f>IF(B3="","",ROW()-2)</f>
        <v/>
      </c>
      <c r="B3" s="4" t="n">
        <v>46027</v>
      </c>
      <c r="C3" s="4" t="n">
        <v>46034</v>
      </c>
      <c r="D3" s="5" t="inlineStr">
        <is>
          <t>FAC-2026-001</t>
        </is>
      </c>
      <c r="E3" s="5" t="inlineStr">
        <is>
          <t>Camille Martin</t>
        </is>
      </c>
      <c r="F3" s="5" t="inlineStr">
        <is>
          <t>Paris</t>
        </is>
      </c>
      <c r="G3" s="6" t="inlineStr">
        <is>
          <t>Conseil</t>
        </is>
      </c>
      <c r="H3" s="5" t="inlineStr">
        <is>
          <t>Accompagnement stratégique</t>
        </is>
      </c>
      <c r="I3" s="6" t="inlineStr">
        <is>
          <t>Virement</t>
        </is>
      </c>
      <c r="J3" s="6" t="inlineStr">
        <is>
          <t>Encaissée</t>
        </is>
      </c>
      <c r="K3" s="7" t="n">
        <v>1850</v>
      </c>
      <c r="L3" s="8">
        <f>IF(G3="","",IFERROR(VLOOKUP(G3,'Synthèse'!$J$5:$K$9,2,FALSE),0))</f>
        <v/>
      </c>
      <c r="M3" s="9">
        <f>IF(OR(K3="",L3=""),"",K3*L3)</f>
        <v/>
      </c>
      <c r="N3" s="9">
        <f>IF(K3="","",K3+M3)</f>
        <v/>
      </c>
      <c r="O3" s="3">
        <f>IF(B3="","",TEXT(B3,"mm/yyyy"))</f>
        <v/>
      </c>
      <c r="P3" s="10" t="inlineStr">
        <is>
          <t>Mission de cadrage</t>
        </is>
      </c>
    </row>
    <row r="4">
      <c r="A4" s="11">
        <f>IF(B4="","",ROW()-2)</f>
        <v/>
      </c>
      <c r="B4" s="4" t="n">
        <v>46055</v>
      </c>
      <c r="C4" s="4" t="n">
        <v>46068</v>
      </c>
      <c r="D4" s="5" t="inlineStr">
        <is>
          <t>FAC-2026-002</t>
        </is>
      </c>
      <c r="E4" s="5" t="inlineStr">
        <is>
          <t>Julien Bernard</t>
        </is>
      </c>
      <c r="F4" s="5" t="inlineStr">
        <is>
          <t>Lyon</t>
        </is>
      </c>
      <c r="G4" s="6" t="inlineStr">
        <is>
          <t>Formation</t>
        </is>
      </c>
      <c r="H4" s="5" t="inlineStr">
        <is>
          <t>Formation commerciale</t>
        </is>
      </c>
      <c r="I4" s="6" t="inlineStr">
        <is>
          <t>Virement</t>
        </is>
      </c>
      <c r="J4" s="6" t="inlineStr">
        <is>
          <t>Encaissée</t>
        </is>
      </c>
      <c r="K4" s="7" t="n">
        <v>2400</v>
      </c>
      <c r="L4" s="12">
        <f>IF(G4="","",IFERROR(VLOOKUP(G4,'Synthèse'!$J$5:$K$9,2,FALSE),0))</f>
        <v/>
      </c>
      <c r="M4" s="13">
        <f>IF(OR(K4="",L4=""),"",K4*L4)</f>
        <v/>
      </c>
      <c r="N4" s="13">
        <f>IF(K4="","",K4+M4)</f>
        <v/>
      </c>
      <c r="O4" s="11">
        <f>IF(B4="","",TEXT(B4,"mm/yyyy"))</f>
        <v/>
      </c>
      <c r="P4" s="10" t="inlineStr">
        <is>
          <t>Session de deux jours</t>
        </is>
      </c>
    </row>
    <row r="5">
      <c r="A5" s="3">
        <f>IF(B5="","",ROW()-2)</f>
        <v/>
      </c>
      <c r="B5" s="4" t="n">
        <v>46091</v>
      </c>
      <c r="C5" s="4" t="n">
        <v>46101</v>
      </c>
      <c r="D5" s="5" t="inlineStr">
        <is>
          <t>FAC-2026-003</t>
        </is>
      </c>
      <c r="E5" s="5" t="inlineStr">
        <is>
          <t>Chloé Dubois</t>
        </is>
      </c>
      <c r="F5" s="5" t="inlineStr">
        <is>
          <t>Marseille</t>
        </is>
      </c>
      <c r="G5" s="6" t="inlineStr">
        <is>
          <t>Prestation technique</t>
        </is>
      </c>
      <c r="H5" s="5" t="inlineStr">
        <is>
          <t>Audit de sécurité informatique</t>
        </is>
      </c>
      <c r="I5" s="6" t="inlineStr">
        <is>
          <t>Carte bancaire</t>
        </is>
      </c>
      <c r="J5" s="6" t="inlineStr">
        <is>
          <t>Encaissée</t>
        </is>
      </c>
      <c r="K5" s="7" t="n">
        <v>975</v>
      </c>
      <c r="L5" s="8">
        <f>IF(G5="","",IFERROR(VLOOKUP(G5,'Synthèse'!$J$5:$K$9,2,FALSE),0))</f>
        <v/>
      </c>
      <c r="M5" s="9">
        <f>IF(OR(K5="",L5=""),"",K5*L5)</f>
        <v/>
      </c>
      <c r="N5" s="9">
        <f>IF(K5="","",K5+M5)</f>
        <v/>
      </c>
      <c r="O5" s="3">
        <f>IF(B5="","",TEXT(B5,"mm/yyyy"))</f>
        <v/>
      </c>
      <c r="P5" s="10" t="inlineStr">
        <is>
          <t>Audit initial</t>
        </is>
      </c>
    </row>
    <row r="6">
      <c r="A6" s="11">
        <f>IF(B6="","",ROW()-2)</f>
        <v/>
      </c>
      <c r="B6" s="4" t="n">
        <v>46118</v>
      </c>
      <c r="C6" s="4" t="n">
        <v>46122</v>
      </c>
      <c r="D6" s="5" t="inlineStr">
        <is>
          <t>FAC-2026-004</t>
        </is>
      </c>
      <c r="E6" s="5" t="inlineStr">
        <is>
          <t>Thomas Leroy</t>
        </is>
      </c>
      <c r="F6" s="5" t="inlineStr">
        <is>
          <t>Toulouse</t>
        </is>
      </c>
      <c r="G6" s="6" t="inlineStr">
        <is>
          <t>Abonnement</t>
        </is>
      </c>
      <c r="H6" s="5" t="inlineStr">
        <is>
          <t>Abonnement maintenance mensuel</t>
        </is>
      </c>
      <c r="I6" s="6" t="inlineStr">
        <is>
          <t>Prélèvement</t>
        </is>
      </c>
      <c r="J6" s="6" t="inlineStr">
        <is>
          <t>Encaissée</t>
        </is>
      </c>
      <c r="K6" s="7" t="n">
        <v>420</v>
      </c>
      <c r="L6" s="12">
        <f>IF(G6="","",IFERROR(VLOOKUP(G6,'Synthèse'!$J$5:$K$9,2,FALSE),0))</f>
        <v/>
      </c>
      <c r="M6" s="13">
        <f>IF(OR(K6="",L6=""),"",K6*L6)</f>
        <v/>
      </c>
      <c r="N6" s="13">
        <f>IF(K6="","",K6+M6)</f>
        <v/>
      </c>
      <c r="O6" s="11">
        <f>IF(B6="","",TEXT(B6,"mm/yyyy"))</f>
        <v/>
      </c>
      <c r="P6" s="10" t="inlineStr">
        <is>
          <t>Forfait avril</t>
        </is>
      </c>
    </row>
    <row r="7">
      <c r="A7" s="3">
        <f>IF(B7="","",ROW()-2)</f>
        <v/>
      </c>
      <c r="B7" s="4" t="n">
        <v>46158</v>
      </c>
      <c r="C7" s="4" t="n"/>
      <c r="D7" s="5" t="inlineStr">
        <is>
          <t>FAC-2026-005</t>
        </is>
      </c>
      <c r="E7" s="5" t="inlineStr">
        <is>
          <t>Léa Moreau</t>
        </is>
      </c>
      <c r="F7" s="5" t="inlineStr">
        <is>
          <t>Bordeaux</t>
        </is>
      </c>
      <c r="G7" s="6" t="inlineStr">
        <is>
          <t>Conseil</t>
        </is>
      </c>
      <c r="H7" s="5" t="inlineStr">
        <is>
          <t>Conseil en organisation</t>
        </is>
      </c>
      <c r="I7" s="6" t="inlineStr">
        <is>
          <t>Chèque</t>
        </is>
      </c>
      <c r="J7" s="6" t="inlineStr">
        <is>
          <t>À encaisser</t>
        </is>
      </c>
      <c r="K7" s="7" t="n">
        <v>1250</v>
      </c>
      <c r="L7" s="8">
        <f>IF(G7="","",IFERROR(VLOOKUP(G7,'Synthèse'!$J$5:$K$9,2,FALSE),0))</f>
        <v/>
      </c>
      <c r="M7" s="9">
        <f>IF(OR(K7="",L7=""),"",K7*L7)</f>
        <v/>
      </c>
      <c r="N7" s="9">
        <f>IF(K7="","",K7+M7)</f>
        <v/>
      </c>
      <c r="O7" s="3">
        <f>IF(B7="","",TEXT(B7,"mm/yyyy"))</f>
        <v/>
      </c>
      <c r="P7" s="10" t="inlineStr">
        <is>
          <t>Relance prévue</t>
        </is>
      </c>
    </row>
    <row r="8">
      <c r="A8" s="11">
        <f>IF(B8="","",ROW()-2)</f>
        <v/>
      </c>
      <c r="B8" s="4" t="n">
        <v>46176</v>
      </c>
      <c r="C8" s="4" t="n">
        <v>46181</v>
      </c>
      <c r="D8" s="5" t="inlineStr">
        <is>
          <t>FAC-2026-006</t>
        </is>
      </c>
      <c r="E8" s="5" t="inlineStr">
        <is>
          <t>Nicolas Petit</t>
        </is>
      </c>
      <c r="F8" s="5" t="inlineStr">
        <is>
          <t>Lille</t>
        </is>
      </c>
      <c r="G8" s="6" t="inlineStr">
        <is>
          <t>Vente</t>
        </is>
      </c>
      <c r="H8" s="5" t="inlineStr">
        <is>
          <t>Vente de matériel professionnel</t>
        </is>
      </c>
      <c r="I8" s="6" t="inlineStr">
        <is>
          <t>Carte bancaire</t>
        </is>
      </c>
      <c r="J8" s="6" t="inlineStr">
        <is>
          <t>Encaissée</t>
        </is>
      </c>
      <c r="K8" s="7" t="n">
        <v>680</v>
      </c>
      <c r="L8" s="12">
        <f>IF(G8="","",IFERROR(VLOOKUP(G8,'Synthèse'!$J$5:$K$9,2,FALSE),0))</f>
        <v/>
      </c>
      <c r="M8" s="13">
        <f>IF(OR(K8="",L8=""),"",K8*L8)</f>
        <v/>
      </c>
      <c r="N8" s="13">
        <f>IF(K8="","",K8+M8)</f>
        <v/>
      </c>
      <c r="O8" s="11">
        <f>IF(B8="","",TEXT(B8,"mm/yyyy"))</f>
        <v/>
      </c>
      <c r="P8" s="10" t="inlineStr">
        <is>
          <t>Bon de livraison signé</t>
        </is>
      </c>
    </row>
    <row r="9">
      <c r="A9" s="3">
        <f>IF(B9="","",ROW()-2)</f>
        <v/>
      </c>
      <c r="B9" s="4" t="n">
        <v>46221</v>
      </c>
      <c r="C9" s="4" t="n"/>
      <c r="D9" s="5" t="inlineStr">
        <is>
          <t>FAC-2026-007</t>
        </is>
      </c>
      <c r="E9" s="5" t="inlineStr">
        <is>
          <t>Manon Robert</t>
        </is>
      </c>
      <c r="F9" s="5" t="inlineStr">
        <is>
          <t>Nantes</t>
        </is>
      </c>
      <c r="G9" s="6" t="inlineStr">
        <is>
          <t>Formation</t>
        </is>
      </c>
      <c r="H9" s="5" t="inlineStr">
        <is>
          <t>Formation management</t>
        </is>
      </c>
      <c r="I9" s="6" t="inlineStr">
        <is>
          <t>Virement</t>
        </is>
      </c>
      <c r="J9" s="6" t="inlineStr">
        <is>
          <t>À encaisser</t>
        </is>
      </c>
      <c r="K9" s="7" t="n">
        <v>1900</v>
      </c>
      <c r="L9" s="8">
        <f>IF(G9="","",IFERROR(VLOOKUP(G9,'Synthèse'!$J$5:$K$9,2,FALSE),0))</f>
        <v/>
      </c>
      <c r="M9" s="9">
        <f>IF(OR(K9="",L9=""),"",K9*L9)</f>
        <v/>
      </c>
      <c r="N9" s="9">
        <f>IF(K9="","",K9+M9)</f>
        <v/>
      </c>
      <c r="O9" s="3">
        <f>IF(B9="","",TEXT(B9,"mm/yyyy"))</f>
        <v/>
      </c>
      <c r="P9" s="10" t="inlineStr">
        <is>
          <t>Échéance au 18 août</t>
        </is>
      </c>
    </row>
    <row r="10">
      <c r="A10" s="11">
        <f>IF(B10="","",ROW()-2)</f>
        <v/>
      </c>
      <c r="B10" s="4" t="n">
        <v>46239</v>
      </c>
      <c r="C10" s="4" t="n">
        <v>46251</v>
      </c>
      <c r="D10" s="5" t="inlineStr">
        <is>
          <t>FAC-2026-008</t>
        </is>
      </c>
      <c r="E10" s="5" t="inlineStr">
        <is>
          <t>Hugo Garcia</t>
        </is>
      </c>
      <c r="F10" s="5" t="inlineStr">
        <is>
          <t>Strasbourg</t>
        </is>
      </c>
      <c r="G10" s="6" t="inlineStr">
        <is>
          <t>Prestation technique</t>
        </is>
      </c>
      <c r="H10" s="5" t="inlineStr">
        <is>
          <t>Déploiement applicatif</t>
        </is>
      </c>
      <c r="I10" s="6" t="inlineStr">
        <is>
          <t>Virement</t>
        </is>
      </c>
      <c r="J10" s="6" t="inlineStr">
        <is>
          <t>Encaissée</t>
        </is>
      </c>
      <c r="K10" s="7" t="n">
        <v>1475</v>
      </c>
      <c r="L10" s="12">
        <f>IF(G10="","",IFERROR(VLOOKUP(G10,'Synthèse'!$J$5:$K$9,2,FALSE),0))</f>
        <v/>
      </c>
      <c r="M10" s="13">
        <f>IF(OR(K10="",L10=""),"",K10*L10)</f>
        <v/>
      </c>
      <c r="N10" s="13">
        <f>IF(K10="","",K10+M10)</f>
        <v/>
      </c>
      <c r="O10" s="11">
        <f>IF(B10="","",TEXT(B10,"mm/yyyy"))</f>
        <v/>
      </c>
      <c r="P10" s="10" t="inlineStr">
        <is>
          <t>Phase 1 terminée</t>
        </is>
      </c>
    </row>
    <row r="11">
      <c r="A11" s="3">
        <f>IF(B11="","",ROW()-2)</f>
        <v/>
      </c>
      <c r="B11" s="4" t="n">
        <v>46279</v>
      </c>
      <c r="C11" s="4" t="n"/>
      <c r="D11" s="5" t="inlineStr">
        <is>
          <t>FAC-2026-009</t>
        </is>
      </c>
      <c r="E11" s="5" t="inlineStr">
        <is>
          <t>Émilie Laurent</t>
        </is>
      </c>
      <c r="F11" s="5" t="inlineStr">
        <is>
          <t>Nice</t>
        </is>
      </c>
      <c r="G11" s="6" t="inlineStr">
        <is>
          <t>Conseil</t>
        </is>
      </c>
      <c r="H11" s="5" t="inlineStr">
        <is>
          <t>Étude de positionnement</t>
        </is>
      </c>
      <c r="I11" s="6" t="inlineStr">
        <is>
          <t>Prélèvement</t>
        </is>
      </c>
      <c r="J11" s="6" t="inlineStr">
        <is>
          <t>En retard</t>
        </is>
      </c>
      <c r="K11" s="7" t="n">
        <v>2100</v>
      </c>
      <c r="L11" s="8">
        <f>IF(G11="","",IFERROR(VLOOKUP(G11,'Synthèse'!$J$5:$K$9,2,FALSE),0))</f>
        <v/>
      </c>
      <c r="M11" s="9">
        <f>IF(OR(K11="",L11=""),"",K11*L11)</f>
        <v/>
      </c>
      <c r="N11" s="9">
        <f>IF(K11="","",K11+M11)</f>
        <v/>
      </c>
      <c r="O11" s="3">
        <f>IF(B11="","",TEXT(B11,"mm/yyyy"))</f>
        <v/>
      </c>
      <c r="P11" s="10" t="inlineStr">
        <is>
          <t>Relance urgente</t>
        </is>
      </c>
    </row>
    <row r="12">
      <c r="A12" s="11">
        <f>IF(B12="","",ROW()-2)</f>
        <v/>
      </c>
      <c r="B12" s="4" t="n">
        <v>46290</v>
      </c>
      <c r="C12" s="4" t="n">
        <v>46290</v>
      </c>
      <c r="D12" s="5" t="inlineStr">
        <is>
          <t>FAC-2026-010</t>
        </is>
      </c>
      <c r="E12" s="5" t="inlineStr">
        <is>
          <t>Lucas Faure</t>
        </is>
      </c>
      <c r="F12" s="5" t="inlineStr">
        <is>
          <t>Rennes</t>
        </is>
      </c>
      <c r="G12" s="6" t="inlineStr">
        <is>
          <t>Abonnement</t>
        </is>
      </c>
      <c r="H12" s="5" t="inlineStr">
        <is>
          <t>Abonnement logiciel trimestriel</t>
        </is>
      </c>
      <c r="I12" s="6" t="inlineStr">
        <is>
          <t>Carte bancaire</t>
        </is>
      </c>
      <c r="J12" s="6" t="inlineStr">
        <is>
          <t>Encaissée</t>
        </is>
      </c>
      <c r="K12" s="7" t="n">
        <v>560</v>
      </c>
      <c r="L12" s="12">
        <f>IF(G12="","",IFERROR(VLOOKUP(G12,'Synthèse'!$J$5:$K$9,2,FALSE),0))</f>
        <v/>
      </c>
      <c r="M12" s="13">
        <f>IF(OR(K12="",L12=""),"",K12*L12)</f>
        <v/>
      </c>
      <c r="N12" s="13">
        <f>IF(K12="","",K12+M12)</f>
        <v/>
      </c>
      <c r="O12" s="11">
        <f>IF(B12="","",TEXT(B12,"mm/yyyy"))</f>
        <v/>
      </c>
      <c r="P12" s="10" t="inlineStr">
        <is>
          <t>Forfait septembre</t>
        </is>
      </c>
    </row>
    <row r="13">
      <c r="A13" s="3">
        <f>IF(B13="","",ROW()-2)</f>
        <v/>
      </c>
      <c r="B13" s="4" t="n"/>
      <c r="C13" s="4" t="n"/>
      <c r="D13" s="5" t="n"/>
      <c r="E13" s="5" t="n"/>
      <c r="F13" s="5" t="n"/>
      <c r="G13" s="6" t="n"/>
      <c r="H13" s="5" t="n"/>
      <c r="I13" s="6" t="n"/>
      <c r="J13" s="6" t="n"/>
      <c r="K13" s="7" t="n"/>
      <c r="L13" s="8">
        <f>IF(G13="","",IFERROR(VLOOKUP(G13,'Synthèse'!$J$5:$K$9,2,FALSE),0))</f>
        <v/>
      </c>
      <c r="M13" s="9">
        <f>IF(OR(K13="",L13=""),"",K13*L13)</f>
        <v/>
      </c>
      <c r="N13" s="9">
        <f>IF(K13="","",K13+M13)</f>
        <v/>
      </c>
      <c r="O13" s="3">
        <f>IF(B13="","",TEXT(B13,"mm/yyyy"))</f>
        <v/>
      </c>
      <c r="P13" s="10" t="n"/>
    </row>
    <row r="14">
      <c r="A14" s="11">
        <f>IF(B14="","",ROW()-2)</f>
        <v/>
      </c>
      <c r="B14" s="4" t="n"/>
      <c r="C14" s="4" t="n"/>
      <c r="D14" s="5" t="n"/>
      <c r="E14" s="5" t="n"/>
      <c r="F14" s="5" t="n"/>
      <c r="G14" s="6" t="n"/>
      <c r="H14" s="5" t="n"/>
      <c r="I14" s="6" t="n"/>
      <c r="J14" s="6" t="n"/>
      <c r="K14" s="7" t="n"/>
      <c r="L14" s="12">
        <f>IF(G14="","",IFERROR(VLOOKUP(G14,'Synthèse'!$J$5:$K$9,2,FALSE),0))</f>
        <v/>
      </c>
      <c r="M14" s="13">
        <f>IF(OR(K14="",L14=""),"",K14*L14)</f>
        <v/>
      </c>
      <c r="N14" s="13">
        <f>IF(K14="","",K14+M14)</f>
        <v/>
      </c>
      <c r="O14" s="11">
        <f>IF(B14="","",TEXT(B14,"mm/yyyy"))</f>
        <v/>
      </c>
      <c r="P14" s="10" t="n"/>
    </row>
    <row r="15">
      <c r="A15" s="3">
        <f>IF(B15="","",ROW()-2)</f>
        <v/>
      </c>
      <c r="B15" s="4" t="n"/>
      <c r="C15" s="4" t="n"/>
      <c r="D15" s="5" t="n"/>
      <c r="E15" s="5" t="n"/>
      <c r="F15" s="5" t="n"/>
      <c r="G15" s="6" t="n"/>
      <c r="H15" s="5" t="n"/>
      <c r="I15" s="6" t="n"/>
      <c r="J15" s="6" t="n"/>
      <c r="K15" s="7" t="n"/>
      <c r="L15" s="8">
        <f>IF(G15="","",IFERROR(VLOOKUP(G15,'Synthèse'!$J$5:$K$9,2,FALSE),0))</f>
        <v/>
      </c>
      <c r="M15" s="9">
        <f>IF(OR(K15="",L15=""),"",K15*L15)</f>
        <v/>
      </c>
      <c r="N15" s="9">
        <f>IF(K15="","",K15+M15)</f>
        <v/>
      </c>
      <c r="O15" s="3">
        <f>IF(B15="","",TEXT(B15,"mm/yyyy"))</f>
        <v/>
      </c>
      <c r="P15" s="10" t="n"/>
    </row>
    <row r="16">
      <c r="A16" s="11">
        <f>IF(B16="","",ROW()-2)</f>
        <v/>
      </c>
      <c r="B16" s="4" t="n"/>
      <c r="C16" s="4" t="n"/>
      <c r="D16" s="5" t="n"/>
      <c r="E16" s="5" t="n"/>
      <c r="F16" s="5" t="n"/>
      <c r="G16" s="6" t="n"/>
      <c r="H16" s="5" t="n"/>
      <c r="I16" s="6" t="n"/>
      <c r="J16" s="6" t="n"/>
      <c r="K16" s="7" t="n"/>
      <c r="L16" s="12">
        <f>IF(G16="","",IFERROR(VLOOKUP(G16,'Synthèse'!$J$5:$K$9,2,FALSE),0))</f>
        <v/>
      </c>
      <c r="M16" s="13">
        <f>IF(OR(K16="",L16=""),"",K16*L16)</f>
        <v/>
      </c>
      <c r="N16" s="13">
        <f>IF(K16="","",K16+M16)</f>
        <v/>
      </c>
      <c r="O16" s="11">
        <f>IF(B16="","",TEXT(B16,"mm/yyyy"))</f>
        <v/>
      </c>
      <c r="P16" s="10" t="n"/>
    </row>
    <row r="17">
      <c r="A17" s="3">
        <f>IF(B17="","",ROW()-2)</f>
        <v/>
      </c>
      <c r="B17" s="4" t="n"/>
      <c r="C17" s="4" t="n"/>
      <c r="D17" s="5" t="n"/>
      <c r="E17" s="5" t="n"/>
      <c r="F17" s="5" t="n"/>
      <c r="G17" s="6" t="n"/>
      <c r="H17" s="5" t="n"/>
      <c r="I17" s="6" t="n"/>
      <c r="J17" s="6" t="n"/>
      <c r="K17" s="7" t="n"/>
      <c r="L17" s="8">
        <f>IF(G17="","",IFERROR(VLOOKUP(G17,'Synthèse'!$J$5:$K$9,2,FALSE),0))</f>
        <v/>
      </c>
      <c r="M17" s="9">
        <f>IF(OR(K17="",L17=""),"",K17*L17)</f>
        <v/>
      </c>
      <c r="N17" s="9">
        <f>IF(K17="","",K17+M17)</f>
        <v/>
      </c>
      <c r="O17" s="3">
        <f>IF(B17="","",TEXT(B17,"mm/yyyy"))</f>
        <v/>
      </c>
      <c r="P17" s="10" t="n"/>
    </row>
    <row r="18">
      <c r="A18" s="11">
        <f>IF(B18="","",ROW()-2)</f>
        <v/>
      </c>
      <c r="B18" s="4" t="n"/>
      <c r="C18" s="4" t="n"/>
      <c r="D18" s="5" t="n"/>
      <c r="E18" s="5" t="n"/>
      <c r="F18" s="5" t="n"/>
      <c r="G18" s="6" t="n"/>
      <c r="H18" s="5" t="n"/>
      <c r="I18" s="6" t="n"/>
      <c r="J18" s="6" t="n"/>
      <c r="K18" s="7" t="n"/>
      <c r="L18" s="12">
        <f>IF(G18="","",IFERROR(VLOOKUP(G18,'Synthèse'!$J$5:$K$9,2,FALSE),0))</f>
        <v/>
      </c>
      <c r="M18" s="13">
        <f>IF(OR(K18="",L18=""),"",K18*L18)</f>
        <v/>
      </c>
      <c r="N18" s="13">
        <f>IF(K18="","",K18+M18)</f>
        <v/>
      </c>
      <c r="O18" s="11">
        <f>IF(B18="","",TEXT(B18,"mm/yyyy"))</f>
        <v/>
      </c>
      <c r="P18" s="10" t="n"/>
    </row>
    <row r="19">
      <c r="A19" s="3">
        <f>IF(B19="","",ROW()-2)</f>
        <v/>
      </c>
      <c r="B19" s="4" t="n"/>
      <c r="C19" s="4" t="n"/>
      <c r="D19" s="5" t="n"/>
      <c r="E19" s="5" t="n"/>
      <c r="F19" s="5" t="n"/>
      <c r="G19" s="6" t="n"/>
      <c r="H19" s="5" t="n"/>
      <c r="I19" s="6" t="n"/>
      <c r="J19" s="6" t="n"/>
      <c r="K19" s="7" t="n"/>
      <c r="L19" s="8">
        <f>IF(G19="","",IFERROR(VLOOKUP(G19,'Synthèse'!$J$5:$K$9,2,FALSE),0))</f>
        <v/>
      </c>
      <c r="M19" s="9">
        <f>IF(OR(K19="",L19=""),"",K19*L19)</f>
        <v/>
      </c>
      <c r="N19" s="9">
        <f>IF(K19="","",K19+M19)</f>
        <v/>
      </c>
      <c r="O19" s="3">
        <f>IF(B19="","",TEXT(B19,"mm/yyyy"))</f>
        <v/>
      </c>
      <c r="P19" s="10" t="n"/>
    </row>
    <row r="20">
      <c r="A20" s="11">
        <f>IF(B20="","",ROW()-2)</f>
        <v/>
      </c>
      <c r="B20" s="4" t="n"/>
      <c r="C20" s="4" t="n"/>
      <c r="D20" s="5" t="n"/>
      <c r="E20" s="5" t="n"/>
      <c r="F20" s="5" t="n"/>
      <c r="G20" s="6" t="n"/>
      <c r="H20" s="5" t="n"/>
      <c r="I20" s="6" t="n"/>
      <c r="J20" s="6" t="n"/>
      <c r="K20" s="7" t="n"/>
      <c r="L20" s="12">
        <f>IF(G20="","",IFERROR(VLOOKUP(G20,'Synthèse'!$J$5:$K$9,2,FALSE),0))</f>
        <v/>
      </c>
      <c r="M20" s="13">
        <f>IF(OR(K20="",L20=""),"",K20*L20)</f>
        <v/>
      </c>
      <c r="N20" s="13">
        <f>IF(K20="","",K20+M20)</f>
        <v/>
      </c>
      <c r="O20" s="11">
        <f>IF(B20="","",TEXT(B20,"mm/yyyy"))</f>
        <v/>
      </c>
      <c r="P20" s="10" t="n"/>
    </row>
    <row r="21">
      <c r="A21" s="3">
        <f>IF(B21="","",ROW()-2)</f>
        <v/>
      </c>
      <c r="B21" s="4" t="n"/>
      <c r="C21" s="4" t="n"/>
      <c r="D21" s="5" t="n"/>
      <c r="E21" s="5" t="n"/>
      <c r="F21" s="5" t="n"/>
      <c r="G21" s="6" t="n"/>
      <c r="H21" s="5" t="n"/>
      <c r="I21" s="6" t="n"/>
      <c r="J21" s="6" t="n"/>
      <c r="K21" s="7" t="n"/>
      <c r="L21" s="8">
        <f>IF(G21="","",IFERROR(VLOOKUP(G21,'Synthèse'!$J$5:$K$9,2,FALSE),0))</f>
        <v/>
      </c>
      <c r="M21" s="9">
        <f>IF(OR(K21="",L21=""),"",K21*L21)</f>
        <v/>
      </c>
      <c r="N21" s="9">
        <f>IF(K21="","",K21+M21)</f>
        <v/>
      </c>
      <c r="O21" s="3">
        <f>IF(B21="","",TEXT(B21,"mm/yyyy"))</f>
        <v/>
      </c>
      <c r="P21" s="10" t="n"/>
    </row>
    <row r="22">
      <c r="A22" s="11">
        <f>IF(B22="","",ROW()-2)</f>
        <v/>
      </c>
      <c r="B22" s="4" t="n"/>
      <c r="C22" s="4" t="n"/>
      <c r="D22" s="5" t="n"/>
      <c r="E22" s="5" t="n"/>
      <c r="F22" s="5" t="n"/>
      <c r="G22" s="6" t="n"/>
      <c r="H22" s="5" t="n"/>
      <c r="I22" s="6" t="n"/>
      <c r="J22" s="6" t="n"/>
      <c r="K22" s="7" t="n"/>
      <c r="L22" s="12">
        <f>IF(G22="","",IFERROR(VLOOKUP(G22,'Synthèse'!$J$5:$K$9,2,FALSE),0))</f>
        <v/>
      </c>
      <c r="M22" s="13">
        <f>IF(OR(K22="",L22=""),"",K22*L22)</f>
        <v/>
      </c>
      <c r="N22" s="13">
        <f>IF(K22="","",K22+M22)</f>
        <v/>
      </c>
      <c r="O22" s="11">
        <f>IF(B22="","",TEXT(B22,"mm/yyyy"))</f>
        <v/>
      </c>
      <c r="P22" s="10" t="n"/>
    </row>
    <row r="23">
      <c r="A23" s="3">
        <f>IF(B23="","",ROW()-2)</f>
        <v/>
      </c>
      <c r="B23" s="4" t="n"/>
      <c r="C23" s="4" t="n"/>
      <c r="D23" s="5" t="n"/>
      <c r="E23" s="5" t="n"/>
      <c r="F23" s="5" t="n"/>
      <c r="G23" s="6" t="n"/>
      <c r="H23" s="5" t="n"/>
      <c r="I23" s="6" t="n"/>
      <c r="J23" s="6" t="n"/>
      <c r="K23" s="7" t="n"/>
      <c r="L23" s="8">
        <f>IF(G23="","",IFERROR(VLOOKUP(G23,'Synthèse'!$J$5:$K$9,2,FALSE),0))</f>
        <v/>
      </c>
      <c r="M23" s="9">
        <f>IF(OR(K23="",L23=""),"",K23*L23)</f>
        <v/>
      </c>
      <c r="N23" s="9">
        <f>IF(K23="","",K23+M23)</f>
        <v/>
      </c>
      <c r="O23" s="3">
        <f>IF(B23="","",TEXT(B23,"mm/yyyy"))</f>
        <v/>
      </c>
      <c r="P23" s="10" t="n"/>
    </row>
    <row r="24">
      <c r="A24" s="11">
        <f>IF(B24="","",ROW()-2)</f>
        <v/>
      </c>
      <c r="B24" s="4" t="n"/>
      <c r="C24" s="4" t="n"/>
      <c r="D24" s="5" t="n"/>
      <c r="E24" s="5" t="n"/>
      <c r="F24" s="5" t="n"/>
      <c r="G24" s="6" t="n"/>
      <c r="H24" s="5" t="n"/>
      <c r="I24" s="6" t="n"/>
      <c r="J24" s="6" t="n"/>
      <c r="K24" s="7" t="n"/>
      <c r="L24" s="12">
        <f>IF(G24="","",IFERROR(VLOOKUP(G24,'Synthèse'!$J$5:$K$9,2,FALSE),0))</f>
        <v/>
      </c>
      <c r="M24" s="13">
        <f>IF(OR(K24="",L24=""),"",K24*L24)</f>
        <v/>
      </c>
      <c r="N24" s="13">
        <f>IF(K24="","",K24+M24)</f>
        <v/>
      </c>
      <c r="O24" s="11">
        <f>IF(B24="","",TEXT(B24,"mm/yyyy"))</f>
        <v/>
      </c>
      <c r="P24" s="10" t="n"/>
    </row>
    <row r="25">
      <c r="A25" s="3">
        <f>IF(B25="","",ROW()-2)</f>
        <v/>
      </c>
      <c r="B25" s="4" t="n"/>
      <c r="C25" s="4" t="n"/>
      <c r="D25" s="5" t="n"/>
      <c r="E25" s="5" t="n"/>
      <c r="F25" s="5" t="n"/>
      <c r="G25" s="6" t="n"/>
      <c r="H25" s="5" t="n"/>
      <c r="I25" s="6" t="n"/>
      <c r="J25" s="6" t="n"/>
      <c r="K25" s="7" t="n"/>
      <c r="L25" s="8">
        <f>IF(G25="","",IFERROR(VLOOKUP(G25,'Synthèse'!$J$5:$K$9,2,FALSE),0))</f>
        <v/>
      </c>
      <c r="M25" s="9">
        <f>IF(OR(K25="",L25=""),"",K25*L25)</f>
        <v/>
      </c>
      <c r="N25" s="9">
        <f>IF(K25="","",K25+M25)</f>
        <v/>
      </c>
      <c r="O25" s="3">
        <f>IF(B25="","",TEXT(B25,"mm/yyyy"))</f>
        <v/>
      </c>
      <c r="P25" s="10" t="n"/>
    </row>
    <row r="26">
      <c r="A26" s="11">
        <f>IF(B26="","",ROW()-2)</f>
        <v/>
      </c>
      <c r="B26" s="4" t="n"/>
      <c r="C26" s="4" t="n"/>
      <c r="D26" s="5" t="n"/>
      <c r="E26" s="5" t="n"/>
      <c r="F26" s="5" t="n"/>
      <c r="G26" s="6" t="n"/>
      <c r="H26" s="5" t="n"/>
      <c r="I26" s="6" t="n"/>
      <c r="J26" s="6" t="n"/>
      <c r="K26" s="7" t="n"/>
      <c r="L26" s="12">
        <f>IF(G26="","",IFERROR(VLOOKUP(G26,'Synthèse'!$J$5:$K$9,2,FALSE),0))</f>
        <v/>
      </c>
      <c r="M26" s="13">
        <f>IF(OR(K26="",L26=""),"",K26*L26)</f>
        <v/>
      </c>
      <c r="N26" s="13">
        <f>IF(K26="","",K26+M26)</f>
        <v/>
      </c>
      <c r="O26" s="11">
        <f>IF(B26="","",TEXT(B26,"mm/yyyy"))</f>
        <v/>
      </c>
      <c r="P26" s="10" t="n"/>
    </row>
    <row r="27">
      <c r="A27" s="3">
        <f>IF(B27="","",ROW()-2)</f>
        <v/>
      </c>
      <c r="B27" s="4" t="n"/>
      <c r="C27" s="4" t="n"/>
      <c r="D27" s="5" t="n"/>
      <c r="E27" s="5" t="n"/>
      <c r="F27" s="5" t="n"/>
      <c r="G27" s="6" t="n"/>
      <c r="H27" s="5" t="n"/>
      <c r="I27" s="6" t="n"/>
      <c r="J27" s="6" t="n"/>
      <c r="K27" s="7" t="n"/>
      <c r="L27" s="8">
        <f>IF(G27="","",IFERROR(VLOOKUP(G27,'Synthèse'!$J$5:$K$9,2,FALSE),0))</f>
        <v/>
      </c>
      <c r="M27" s="9">
        <f>IF(OR(K27="",L27=""),"",K27*L27)</f>
        <v/>
      </c>
      <c r="N27" s="9">
        <f>IF(K27="","",K27+M27)</f>
        <v/>
      </c>
      <c r="O27" s="3">
        <f>IF(B27="","",TEXT(B27,"mm/yyyy"))</f>
        <v/>
      </c>
      <c r="P27" s="10" t="n"/>
    </row>
    <row r="28">
      <c r="A28" s="11">
        <f>IF(B28="","",ROW()-2)</f>
        <v/>
      </c>
      <c r="B28" s="4" t="n"/>
      <c r="C28" s="4" t="n"/>
      <c r="D28" s="5" t="n"/>
      <c r="E28" s="5" t="n"/>
      <c r="F28" s="5" t="n"/>
      <c r="G28" s="6" t="n"/>
      <c r="H28" s="5" t="n"/>
      <c r="I28" s="6" t="n"/>
      <c r="J28" s="6" t="n"/>
      <c r="K28" s="7" t="n"/>
      <c r="L28" s="12">
        <f>IF(G28="","",IFERROR(VLOOKUP(G28,'Synthèse'!$J$5:$K$9,2,FALSE),0))</f>
        <v/>
      </c>
      <c r="M28" s="13">
        <f>IF(OR(K28="",L28=""),"",K28*L28)</f>
        <v/>
      </c>
      <c r="N28" s="13">
        <f>IF(K28="","",K28+M28)</f>
        <v/>
      </c>
      <c r="O28" s="11">
        <f>IF(B28="","",TEXT(B28,"mm/yyyy"))</f>
        <v/>
      </c>
      <c r="P28" s="10" t="n"/>
    </row>
    <row r="29">
      <c r="A29" s="3">
        <f>IF(B29="","",ROW()-2)</f>
        <v/>
      </c>
      <c r="B29" s="4" t="n"/>
      <c r="C29" s="4" t="n"/>
      <c r="D29" s="5" t="n"/>
      <c r="E29" s="5" t="n"/>
      <c r="F29" s="5" t="n"/>
      <c r="G29" s="6" t="n"/>
      <c r="H29" s="5" t="n"/>
      <c r="I29" s="6" t="n"/>
      <c r="J29" s="6" t="n"/>
      <c r="K29" s="7" t="n"/>
      <c r="L29" s="8">
        <f>IF(G29="","",IFERROR(VLOOKUP(G29,'Synthèse'!$J$5:$K$9,2,FALSE),0))</f>
        <v/>
      </c>
      <c r="M29" s="9">
        <f>IF(OR(K29="",L29=""),"",K29*L29)</f>
        <v/>
      </c>
      <c r="N29" s="9">
        <f>IF(K29="","",K29+M29)</f>
        <v/>
      </c>
      <c r="O29" s="3">
        <f>IF(B29="","",TEXT(B29,"mm/yyyy"))</f>
        <v/>
      </c>
      <c r="P29" s="10" t="n"/>
    </row>
    <row r="30">
      <c r="A30" s="11">
        <f>IF(B30="","",ROW()-2)</f>
        <v/>
      </c>
      <c r="B30" s="4" t="n"/>
      <c r="C30" s="4" t="n"/>
      <c r="D30" s="5" t="n"/>
      <c r="E30" s="5" t="n"/>
      <c r="F30" s="5" t="n"/>
      <c r="G30" s="6" t="n"/>
      <c r="H30" s="5" t="n"/>
      <c r="I30" s="6" t="n"/>
      <c r="J30" s="6" t="n"/>
      <c r="K30" s="7" t="n"/>
      <c r="L30" s="12">
        <f>IF(G30="","",IFERROR(VLOOKUP(G30,'Synthèse'!$J$5:$K$9,2,FALSE),0))</f>
        <v/>
      </c>
      <c r="M30" s="13">
        <f>IF(OR(K30="",L30=""),"",K30*L30)</f>
        <v/>
      </c>
      <c r="N30" s="13">
        <f>IF(K30="","",K30+M30)</f>
        <v/>
      </c>
      <c r="O30" s="11">
        <f>IF(B30="","",TEXT(B30,"mm/yyyy"))</f>
        <v/>
      </c>
      <c r="P30" s="10" t="n"/>
    </row>
    <row r="31">
      <c r="A31" s="3">
        <f>IF(B31="","",ROW()-2)</f>
        <v/>
      </c>
      <c r="B31" s="4" t="n"/>
      <c r="C31" s="4" t="n"/>
      <c r="D31" s="5" t="n"/>
      <c r="E31" s="5" t="n"/>
      <c r="F31" s="5" t="n"/>
      <c r="G31" s="6" t="n"/>
      <c r="H31" s="5" t="n"/>
      <c r="I31" s="6" t="n"/>
      <c r="J31" s="6" t="n"/>
      <c r="K31" s="7" t="n"/>
      <c r="L31" s="8">
        <f>IF(G31="","",IFERROR(VLOOKUP(G31,'Synthèse'!$J$5:$K$9,2,FALSE),0))</f>
        <v/>
      </c>
      <c r="M31" s="9">
        <f>IF(OR(K31="",L31=""),"",K31*L31)</f>
        <v/>
      </c>
      <c r="N31" s="9">
        <f>IF(K31="","",K31+M31)</f>
        <v/>
      </c>
      <c r="O31" s="3">
        <f>IF(B31="","",TEXT(B31,"mm/yyyy"))</f>
        <v/>
      </c>
      <c r="P31" s="10" t="n"/>
    </row>
    <row r="32">
      <c r="A32" s="11">
        <f>IF(B32="","",ROW()-2)</f>
        <v/>
      </c>
      <c r="B32" s="4" t="n"/>
      <c r="C32" s="4" t="n"/>
      <c r="D32" s="5" t="n"/>
      <c r="E32" s="5" t="n"/>
      <c r="F32" s="5" t="n"/>
      <c r="G32" s="6" t="n"/>
      <c r="H32" s="5" t="n"/>
      <c r="I32" s="6" t="n"/>
      <c r="J32" s="6" t="n"/>
      <c r="K32" s="7" t="n"/>
      <c r="L32" s="12">
        <f>IF(G32="","",IFERROR(VLOOKUP(G32,'Synthèse'!$J$5:$K$9,2,FALSE),0))</f>
        <v/>
      </c>
      <c r="M32" s="13">
        <f>IF(OR(K32="",L32=""),"",K32*L32)</f>
        <v/>
      </c>
      <c r="N32" s="13">
        <f>IF(K32="","",K32+M32)</f>
        <v/>
      </c>
      <c r="O32" s="11">
        <f>IF(B32="","",TEXT(B32,"mm/yyyy"))</f>
        <v/>
      </c>
      <c r="P32" s="10" t="n"/>
    </row>
    <row r="33">
      <c r="A33" s="3">
        <f>IF(B33="","",ROW()-2)</f>
        <v/>
      </c>
      <c r="B33" s="4" t="n"/>
      <c r="C33" s="4" t="n"/>
      <c r="D33" s="5" t="n"/>
      <c r="E33" s="5" t="n"/>
      <c r="F33" s="5" t="n"/>
      <c r="G33" s="6" t="n"/>
      <c r="H33" s="5" t="n"/>
      <c r="I33" s="6" t="n"/>
      <c r="J33" s="6" t="n"/>
      <c r="K33" s="7" t="n"/>
      <c r="L33" s="8">
        <f>IF(G33="","",IFERROR(VLOOKUP(G33,'Synthèse'!$J$5:$K$9,2,FALSE),0))</f>
        <v/>
      </c>
      <c r="M33" s="9">
        <f>IF(OR(K33="",L33=""),"",K33*L33)</f>
        <v/>
      </c>
      <c r="N33" s="9">
        <f>IF(K33="","",K33+M33)</f>
        <v/>
      </c>
      <c r="O33" s="3">
        <f>IF(B33="","",TEXT(B33,"mm/yyyy"))</f>
        <v/>
      </c>
      <c r="P33" s="10" t="n"/>
    </row>
    <row r="34">
      <c r="A34" s="11">
        <f>IF(B34="","",ROW()-2)</f>
        <v/>
      </c>
      <c r="B34" s="4" t="n"/>
      <c r="C34" s="4" t="n"/>
      <c r="D34" s="5" t="n"/>
      <c r="E34" s="5" t="n"/>
      <c r="F34" s="5" t="n"/>
      <c r="G34" s="6" t="n"/>
      <c r="H34" s="5" t="n"/>
      <c r="I34" s="6" t="n"/>
      <c r="J34" s="6" t="n"/>
      <c r="K34" s="7" t="n"/>
      <c r="L34" s="12">
        <f>IF(G34="","",IFERROR(VLOOKUP(G34,'Synthèse'!$J$5:$K$9,2,FALSE),0))</f>
        <v/>
      </c>
      <c r="M34" s="13">
        <f>IF(OR(K34="",L34=""),"",K34*L34)</f>
        <v/>
      </c>
      <c r="N34" s="13">
        <f>IF(K34="","",K34+M34)</f>
        <v/>
      </c>
      <c r="O34" s="11">
        <f>IF(B34="","",TEXT(B34,"mm/yyyy"))</f>
        <v/>
      </c>
      <c r="P34" s="10" t="n"/>
    </row>
    <row r="35">
      <c r="A35" s="3">
        <f>IF(B35="","",ROW()-2)</f>
        <v/>
      </c>
      <c r="B35" s="4" t="n"/>
      <c r="C35" s="4" t="n"/>
      <c r="D35" s="5" t="n"/>
      <c r="E35" s="5" t="n"/>
      <c r="F35" s="5" t="n"/>
      <c r="G35" s="6" t="n"/>
      <c r="H35" s="5" t="n"/>
      <c r="I35" s="6" t="n"/>
      <c r="J35" s="6" t="n"/>
      <c r="K35" s="7" t="n"/>
      <c r="L35" s="8">
        <f>IF(G35="","",IFERROR(VLOOKUP(G35,'Synthèse'!$J$5:$K$9,2,FALSE),0))</f>
        <v/>
      </c>
      <c r="M35" s="9">
        <f>IF(OR(K35="",L35=""),"",K35*L35)</f>
        <v/>
      </c>
      <c r="N35" s="9">
        <f>IF(K35="","",K35+M35)</f>
        <v/>
      </c>
      <c r="O35" s="3">
        <f>IF(B35="","",TEXT(B35,"mm/yyyy"))</f>
        <v/>
      </c>
      <c r="P35" s="10" t="n"/>
    </row>
    <row r="36">
      <c r="A36" s="11">
        <f>IF(B36="","",ROW()-2)</f>
        <v/>
      </c>
      <c r="B36" s="4" t="n"/>
      <c r="C36" s="4" t="n"/>
      <c r="D36" s="5" t="n"/>
      <c r="E36" s="5" t="n"/>
      <c r="F36" s="5" t="n"/>
      <c r="G36" s="6" t="n"/>
      <c r="H36" s="5" t="n"/>
      <c r="I36" s="6" t="n"/>
      <c r="J36" s="6" t="n"/>
      <c r="K36" s="7" t="n"/>
      <c r="L36" s="12">
        <f>IF(G36="","",IFERROR(VLOOKUP(G36,'Synthèse'!$J$5:$K$9,2,FALSE),0))</f>
        <v/>
      </c>
      <c r="M36" s="13">
        <f>IF(OR(K36="",L36=""),"",K36*L36)</f>
        <v/>
      </c>
      <c r="N36" s="13">
        <f>IF(K36="","",K36+M36)</f>
        <v/>
      </c>
      <c r="O36" s="11">
        <f>IF(B36="","",TEXT(B36,"mm/yyyy"))</f>
        <v/>
      </c>
      <c r="P36" s="10" t="n"/>
    </row>
    <row r="37">
      <c r="A37" s="3">
        <f>IF(B37="","",ROW()-2)</f>
        <v/>
      </c>
      <c r="B37" s="4" t="n"/>
      <c r="C37" s="4" t="n"/>
      <c r="D37" s="5" t="n"/>
      <c r="E37" s="5" t="n"/>
      <c r="F37" s="5" t="n"/>
      <c r="G37" s="6" t="n"/>
      <c r="H37" s="5" t="n"/>
      <c r="I37" s="6" t="n"/>
      <c r="J37" s="6" t="n"/>
      <c r="K37" s="7" t="n"/>
      <c r="L37" s="8">
        <f>IF(G37="","",IFERROR(VLOOKUP(G37,'Synthèse'!$J$5:$K$9,2,FALSE),0))</f>
        <v/>
      </c>
      <c r="M37" s="9">
        <f>IF(OR(K37="",L37=""),"",K37*L37)</f>
        <v/>
      </c>
      <c r="N37" s="9">
        <f>IF(K37="","",K37+M37)</f>
        <v/>
      </c>
      <c r="O37" s="3">
        <f>IF(B37="","",TEXT(B37,"mm/yyyy"))</f>
        <v/>
      </c>
      <c r="P37" s="10" t="n"/>
    </row>
    <row r="38">
      <c r="A38" s="11">
        <f>IF(B38="","",ROW()-2)</f>
        <v/>
      </c>
      <c r="B38" s="4" t="n"/>
      <c r="C38" s="4" t="n"/>
      <c r="D38" s="5" t="n"/>
      <c r="E38" s="5" t="n"/>
      <c r="F38" s="5" t="n"/>
      <c r="G38" s="6" t="n"/>
      <c r="H38" s="5" t="n"/>
      <c r="I38" s="6" t="n"/>
      <c r="J38" s="6" t="n"/>
      <c r="K38" s="7" t="n"/>
      <c r="L38" s="12">
        <f>IF(G38="","",IFERROR(VLOOKUP(G38,'Synthèse'!$J$5:$K$9,2,FALSE),0))</f>
        <v/>
      </c>
      <c r="M38" s="13">
        <f>IF(OR(K38="",L38=""),"",K38*L38)</f>
        <v/>
      </c>
      <c r="N38" s="13">
        <f>IF(K38="","",K38+M38)</f>
        <v/>
      </c>
      <c r="O38" s="11">
        <f>IF(B38="","",TEXT(B38,"mm/yyyy"))</f>
        <v/>
      </c>
      <c r="P38" s="10" t="n"/>
    </row>
    <row r="39">
      <c r="A39" s="3">
        <f>IF(B39="","",ROW()-2)</f>
        <v/>
      </c>
      <c r="B39" s="4" t="n"/>
      <c r="C39" s="4" t="n"/>
      <c r="D39" s="5" t="n"/>
      <c r="E39" s="5" t="n"/>
      <c r="F39" s="5" t="n"/>
      <c r="G39" s="6" t="n"/>
      <c r="H39" s="5" t="n"/>
      <c r="I39" s="6" t="n"/>
      <c r="J39" s="6" t="n"/>
      <c r="K39" s="7" t="n"/>
      <c r="L39" s="8">
        <f>IF(G39="","",IFERROR(VLOOKUP(G39,'Synthèse'!$J$5:$K$9,2,FALSE),0))</f>
        <v/>
      </c>
      <c r="M39" s="9">
        <f>IF(OR(K39="",L39=""),"",K39*L39)</f>
        <v/>
      </c>
      <c r="N39" s="9">
        <f>IF(K39="","",K39+M39)</f>
        <v/>
      </c>
      <c r="O39" s="3">
        <f>IF(B39="","",TEXT(B39,"mm/yyyy"))</f>
        <v/>
      </c>
      <c r="P39" s="10" t="n"/>
    </row>
    <row r="40">
      <c r="A40" s="11">
        <f>IF(B40="","",ROW()-2)</f>
        <v/>
      </c>
      <c r="B40" s="4" t="n"/>
      <c r="C40" s="4" t="n"/>
      <c r="D40" s="5" t="n"/>
      <c r="E40" s="5" t="n"/>
      <c r="F40" s="5" t="n"/>
      <c r="G40" s="6" t="n"/>
      <c r="H40" s="5" t="n"/>
      <c r="I40" s="6" t="n"/>
      <c r="J40" s="6" t="n"/>
      <c r="K40" s="7" t="n"/>
      <c r="L40" s="12">
        <f>IF(G40="","",IFERROR(VLOOKUP(G40,'Synthèse'!$J$5:$K$9,2,FALSE),0))</f>
        <v/>
      </c>
      <c r="M40" s="13">
        <f>IF(OR(K40="",L40=""),"",K40*L40)</f>
        <v/>
      </c>
      <c r="N40" s="13">
        <f>IF(K40="","",K40+M40)</f>
        <v/>
      </c>
      <c r="O40" s="11">
        <f>IF(B40="","",TEXT(B40,"mm/yyyy"))</f>
        <v/>
      </c>
      <c r="P40" s="10" t="n"/>
    </row>
    <row r="41">
      <c r="A41" s="3">
        <f>IF(B41="","",ROW()-2)</f>
        <v/>
      </c>
      <c r="B41" s="4" t="n"/>
      <c r="C41" s="4" t="n"/>
      <c r="D41" s="5" t="n"/>
      <c r="E41" s="5" t="n"/>
      <c r="F41" s="5" t="n"/>
      <c r="G41" s="6" t="n"/>
      <c r="H41" s="5" t="n"/>
      <c r="I41" s="6" t="n"/>
      <c r="J41" s="6" t="n"/>
      <c r="K41" s="7" t="n"/>
      <c r="L41" s="8">
        <f>IF(G41="","",IFERROR(VLOOKUP(G41,'Synthèse'!$J$5:$K$9,2,FALSE),0))</f>
        <v/>
      </c>
      <c r="M41" s="9">
        <f>IF(OR(K41="",L41=""),"",K41*L41)</f>
        <v/>
      </c>
      <c r="N41" s="9">
        <f>IF(K41="","",K41+M41)</f>
        <v/>
      </c>
      <c r="O41" s="3">
        <f>IF(B41="","",TEXT(B41,"mm/yyyy"))</f>
        <v/>
      </c>
      <c r="P41" s="10" t="n"/>
    </row>
    <row r="42">
      <c r="A42" s="11">
        <f>IF(B42="","",ROW()-2)</f>
        <v/>
      </c>
      <c r="B42" s="4" t="n"/>
      <c r="C42" s="4" t="n"/>
      <c r="D42" s="5" t="n"/>
      <c r="E42" s="5" t="n"/>
      <c r="F42" s="5" t="n"/>
      <c r="G42" s="6" t="n"/>
      <c r="H42" s="5" t="n"/>
      <c r="I42" s="6" t="n"/>
      <c r="J42" s="6" t="n"/>
      <c r="K42" s="7" t="n"/>
      <c r="L42" s="12">
        <f>IF(G42="","",IFERROR(VLOOKUP(G42,'Synthèse'!$J$5:$K$9,2,FALSE),0))</f>
        <v/>
      </c>
      <c r="M42" s="13">
        <f>IF(OR(K42="",L42=""),"",K42*L42)</f>
        <v/>
      </c>
      <c r="N42" s="13">
        <f>IF(K42="","",K42+M42)</f>
        <v/>
      </c>
      <c r="O42" s="11">
        <f>IF(B42="","",TEXT(B42,"mm/yyyy"))</f>
        <v/>
      </c>
      <c r="P42" s="10" t="n"/>
    </row>
    <row r="43">
      <c r="A43" s="3">
        <f>IF(B43="","",ROW()-2)</f>
        <v/>
      </c>
      <c r="B43" s="4" t="n"/>
      <c r="C43" s="4" t="n"/>
      <c r="D43" s="5" t="n"/>
      <c r="E43" s="5" t="n"/>
      <c r="F43" s="5" t="n"/>
      <c r="G43" s="6" t="n"/>
      <c r="H43" s="5" t="n"/>
      <c r="I43" s="6" t="n"/>
      <c r="J43" s="6" t="n"/>
      <c r="K43" s="7" t="n"/>
      <c r="L43" s="8">
        <f>IF(G43="","",IFERROR(VLOOKUP(G43,'Synthèse'!$J$5:$K$9,2,FALSE),0))</f>
        <v/>
      </c>
      <c r="M43" s="9">
        <f>IF(OR(K43="",L43=""),"",K43*L43)</f>
        <v/>
      </c>
      <c r="N43" s="9">
        <f>IF(K43="","",K43+M43)</f>
        <v/>
      </c>
      <c r="O43" s="3">
        <f>IF(B43="","",TEXT(B43,"mm/yyyy"))</f>
        <v/>
      </c>
      <c r="P43" s="10" t="n"/>
    </row>
    <row r="44">
      <c r="A44" s="11">
        <f>IF(B44="","",ROW()-2)</f>
        <v/>
      </c>
      <c r="B44" s="4" t="n"/>
      <c r="C44" s="4" t="n"/>
      <c r="D44" s="5" t="n"/>
      <c r="E44" s="5" t="n"/>
      <c r="F44" s="5" t="n"/>
      <c r="G44" s="6" t="n"/>
      <c r="H44" s="5" t="n"/>
      <c r="I44" s="6" t="n"/>
      <c r="J44" s="6" t="n"/>
      <c r="K44" s="7" t="n"/>
      <c r="L44" s="12">
        <f>IF(G44="","",IFERROR(VLOOKUP(G44,'Synthèse'!$J$5:$K$9,2,FALSE),0))</f>
        <v/>
      </c>
      <c r="M44" s="13">
        <f>IF(OR(K44="",L44=""),"",K44*L44)</f>
        <v/>
      </c>
      <c r="N44" s="13">
        <f>IF(K44="","",K44+M44)</f>
        <v/>
      </c>
      <c r="O44" s="11">
        <f>IF(B44="","",TEXT(B44,"mm/yyyy"))</f>
        <v/>
      </c>
      <c r="P44" s="10" t="n"/>
    </row>
    <row r="45">
      <c r="A45" s="3">
        <f>IF(B45="","",ROW()-2)</f>
        <v/>
      </c>
      <c r="B45" s="4" t="n"/>
      <c r="C45" s="4" t="n"/>
      <c r="D45" s="5" t="n"/>
      <c r="E45" s="5" t="n"/>
      <c r="F45" s="5" t="n"/>
      <c r="G45" s="6" t="n"/>
      <c r="H45" s="5" t="n"/>
      <c r="I45" s="6" t="n"/>
      <c r="J45" s="6" t="n"/>
      <c r="K45" s="7" t="n"/>
      <c r="L45" s="8">
        <f>IF(G45="","",IFERROR(VLOOKUP(G45,'Synthèse'!$J$5:$K$9,2,FALSE),0))</f>
        <v/>
      </c>
      <c r="M45" s="9">
        <f>IF(OR(K45="",L45=""),"",K45*L45)</f>
        <v/>
      </c>
      <c r="N45" s="9">
        <f>IF(K45="","",K45+M45)</f>
        <v/>
      </c>
      <c r="O45" s="3">
        <f>IF(B45="","",TEXT(B45,"mm/yyyy"))</f>
        <v/>
      </c>
      <c r="P45" s="10" t="n"/>
    </row>
    <row r="46">
      <c r="A46" s="11">
        <f>IF(B46="","",ROW()-2)</f>
        <v/>
      </c>
      <c r="B46" s="4" t="n"/>
      <c r="C46" s="4" t="n"/>
      <c r="D46" s="5" t="n"/>
      <c r="E46" s="5" t="n"/>
      <c r="F46" s="5" t="n"/>
      <c r="G46" s="6" t="n"/>
      <c r="H46" s="5" t="n"/>
      <c r="I46" s="6" t="n"/>
      <c r="J46" s="6" t="n"/>
      <c r="K46" s="7" t="n"/>
      <c r="L46" s="12">
        <f>IF(G46="","",IFERROR(VLOOKUP(G46,'Synthèse'!$J$5:$K$9,2,FALSE),0))</f>
        <v/>
      </c>
      <c r="M46" s="13">
        <f>IF(OR(K46="",L46=""),"",K46*L46)</f>
        <v/>
      </c>
      <c r="N46" s="13">
        <f>IF(K46="","",K46+M46)</f>
        <v/>
      </c>
      <c r="O46" s="11">
        <f>IF(B46="","",TEXT(B46,"mm/yyyy"))</f>
        <v/>
      </c>
      <c r="P46" s="10" t="n"/>
    </row>
    <row r="47">
      <c r="A47" s="3">
        <f>IF(B47="","",ROW()-2)</f>
        <v/>
      </c>
      <c r="B47" s="4" t="n"/>
      <c r="C47" s="4" t="n"/>
      <c r="D47" s="5" t="n"/>
      <c r="E47" s="5" t="n"/>
      <c r="F47" s="5" t="n"/>
      <c r="G47" s="6" t="n"/>
      <c r="H47" s="5" t="n"/>
      <c r="I47" s="6" t="n"/>
      <c r="J47" s="6" t="n"/>
      <c r="K47" s="7" t="n"/>
      <c r="L47" s="8">
        <f>IF(G47="","",IFERROR(VLOOKUP(G47,'Synthèse'!$J$5:$K$9,2,FALSE),0))</f>
        <v/>
      </c>
      <c r="M47" s="9">
        <f>IF(OR(K47="",L47=""),"",K47*L47)</f>
        <v/>
      </c>
      <c r="N47" s="9">
        <f>IF(K47="","",K47+M47)</f>
        <v/>
      </c>
      <c r="O47" s="3">
        <f>IF(B47="","",TEXT(B47,"mm/yyyy"))</f>
        <v/>
      </c>
      <c r="P47" s="10" t="n"/>
    </row>
    <row r="48">
      <c r="A48" s="11">
        <f>IF(B48="","",ROW()-2)</f>
        <v/>
      </c>
      <c r="B48" s="4" t="n"/>
      <c r="C48" s="4" t="n"/>
      <c r="D48" s="5" t="n"/>
      <c r="E48" s="5" t="n"/>
      <c r="F48" s="5" t="n"/>
      <c r="G48" s="6" t="n"/>
      <c r="H48" s="5" t="n"/>
      <c r="I48" s="6" t="n"/>
      <c r="J48" s="6" t="n"/>
      <c r="K48" s="7" t="n"/>
      <c r="L48" s="12">
        <f>IF(G48="","",IFERROR(VLOOKUP(G48,'Synthèse'!$J$5:$K$9,2,FALSE),0))</f>
        <v/>
      </c>
      <c r="M48" s="13">
        <f>IF(OR(K48="",L48=""),"",K48*L48)</f>
        <v/>
      </c>
      <c r="N48" s="13">
        <f>IF(K48="","",K48+M48)</f>
        <v/>
      </c>
      <c r="O48" s="11">
        <f>IF(B48="","",TEXT(B48,"mm/yyyy"))</f>
        <v/>
      </c>
      <c r="P48" s="10" t="n"/>
    </row>
    <row r="49">
      <c r="A49" s="3">
        <f>IF(B49="","",ROW()-2)</f>
        <v/>
      </c>
      <c r="B49" s="4" t="n"/>
      <c r="C49" s="4" t="n"/>
      <c r="D49" s="5" t="n"/>
      <c r="E49" s="5" t="n"/>
      <c r="F49" s="5" t="n"/>
      <c r="G49" s="6" t="n"/>
      <c r="H49" s="5" t="n"/>
      <c r="I49" s="6" t="n"/>
      <c r="J49" s="6" t="n"/>
      <c r="K49" s="7" t="n"/>
      <c r="L49" s="8">
        <f>IF(G49="","",IFERROR(VLOOKUP(G49,'Synthèse'!$J$5:$K$9,2,FALSE),0))</f>
        <v/>
      </c>
      <c r="M49" s="9">
        <f>IF(OR(K49="",L49=""),"",K49*L49)</f>
        <v/>
      </c>
      <c r="N49" s="9">
        <f>IF(K49="","",K49+M49)</f>
        <v/>
      </c>
      <c r="O49" s="3">
        <f>IF(B49="","",TEXT(B49,"mm/yyyy"))</f>
        <v/>
      </c>
      <c r="P49" s="10" t="n"/>
    </row>
    <row r="50">
      <c r="A50" s="11">
        <f>IF(B50="","",ROW()-2)</f>
        <v/>
      </c>
      <c r="B50" s="4" t="n"/>
      <c r="C50" s="4" t="n"/>
      <c r="D50" s="5" t="n"/>
      <c r="E50" s="5" t="n"/>
      <c r="F50" s="5" t="n"/>
      <c r="G50" s="6" t="n"/>
      <c r="H50" s="5" t="n"/>
      <c r="I50" s="6" t="n"/>
      <c r="J50" s="6" t="n"/>
      <c r="K50" s="7" t="n"/>
      <c r="L50" s="12">
        <f>IF(G50="","",IFERROR(VLOOKUP(G50,'Synthèse'!$J$5:$K$9,2,FALSE),0))</f>
        <v/>
      </c>
      <c r="M50" s="13">
        <f>IF(OR(K50="",L50=""),"",K50*L50)</f>
        <v/>
      </c>
      <c r="N50" s="13">
        <f>IF(K50="","",K50+M50)</f>
        <v/>
      </c>
      <c r="O50" s="11">
        <f>IF(B50="","",TEXT(B50,"mm/yyyy"))</f>
        <v/>
      </c>
      <c r="P50" s="10" t="n"/>
    </row>
    <row r="51">
      <c r="A51" s="3">
        <f>IF(B51="","",ROW()-2)</f>
        <v/>
      </c>
      <c r="B51" s="4" t="n"/>
      <c r="C51" s="4" t="n"/>
      <c r="D51" s="5" t="n"/>
      <c r="E51" s="5" t="n"/>
      <c r="F51" s="5" t="n"/>
      <c r="G51" s="6" t="n"/>
      <c r="H51" s="5" t="n"/>
      <c r="I51" s="6" t="n"/>
      <c r="J51" s="6" t="n"/>
      <c r="K51" s="7" t="n"/>
      <c r="L51" s="8">
        <f>IF(G51="","",IFERROR(VLOOKUP(G51,'Synthèse'!$J$5:$K$9,2,FALSE),0))</f>
        <v/>
      </c>
      <c r="M51" s="9">
        <f>IF(OR(K51="",L51=""),"",K51*L51)</f>
        <v/>
      </c>
      <c r="N51" s="9">
        <f>IF(K51="","",K51+M51)</f>
        <v/>
      </c>
      <c r="O51" s="3">
        <f>IF(B51="","",TEXT(B51,"mm/yyyy"))</f>
        <v/>
      </c>
      <c r="P51" s="10" t="n"/>
    </row>
    <row r="52">
      <c r="A52" s="11">
        <f>IF(B52="","",ROW()-2)</f>
        <v/>
      </c>
      <c r="B52" s="4" t="n"/>
      <c r="C52" s="4" t="n"/>
      <c r="D52" s="5" t="n"/>
      <c r="E52" s="5" t="n"/>
      <c r="F52" s="5" t="n"/>
      <c r="G52" s="6" t="n"/>
      <c r="H52" s="5" t="n"/>
      <c r="I52" s="6" t="n"/>
      <c r="J52" s="6" t="n"/>
      <c r="K52" s="7" t="n"/>
      <c r="L52" s="12">
        <f>IF(G52="","",IFERROR(VLOOKUP(G52,'Synthèse'!$J$5:$K$9,2,FALSE),0))</f>
        <v/>
      </c>
      <c r="M52" s="13">
        <f>IF(OR(K52="",L52=""),"",K52*L52)</f>
        <v/>
      </c>
      <c r="N52" s="13">
        <f>IF(K52="","",K52+M52)</f>
        <v/>
      </c>
      <c r="O52" s="11">
        <f>IF(B52="","",TEXT(B52,"mm/yyyy"))</f>
        <v/>
      </c>
      <c r="P52" s="10" t="n"/>
    </row>
    <row r="53">
      <c r="A53" s="3">
        <f>IF(B53="","",ROW()-2)</f>
        <v/>
      </c>
      <c r="B53" s="4" t="n"/>
      <c r="C53" s="4" t="n"/>
      <c r="D53" s="5" t="n"/>
      <c r="E53" s="5" t="n"/>
      <c r="F53" s="5" t="n"/>
      <c r="G53" s="6" t="n"/>
      <c r="H53" s="5" t="n"/>
      <c r="I53" s="6" t="n"/>
      <c r="J53" s="6" t="n"/>
      <c r="K53" s="7" t="n"/>
      <c r="L53" s="8">
        <f>IF(G53="","",IFERROR(VLOOKUP(G53,'Synthèse'!$J$5:$K$9,2,FALSE),0))</f>
        <v/>
      </c>
      <c r="M53" s="9">
        <f>IF(OR(K53="",L53=""),"",K53*L53)</f>
        <v/>
      </c>
      <c r="N53" s="9">
        <f>IF(K53="","",K53+M53)</f>
        <v/>
      </c>
      <c r="O53" s="3">
        <f>IF(B53="","",TEXT(B53,"mm/yyyy"))</f>
        <v/>
      </c>
      <c r="P53" s="10" t="n"/>
    </row>
    <row r="54">
      <c r="A54" s="11">
        <f>IF(B54="","",ROW()-2)</f>
        <v/>
      </c>
      <c r="B54" s="4" t="n"/>
      <c r="C54" s="4" t="n"/>
      <c r="D54" s="5" t="n"/>
      <c r="E54" s="5" t="n"/>
      <c r="F54" s="5" t="n"/>
      <c r="G54" s="6" t="n"/>
      <c r="H54" s="5" t="n"/>
      <c r="I54" s="6" t="n"/>
      <c r="J54" s="6" t="n"/>
      <c r="K54" s="7" t="n"/>
      <c r="L54" s="12">
        <f>IF(G54="","",IFERROR(VLOOKUP(G54,'Synthèse'!$J$5:$K$9,2,FALSE),0))</f>
        <v/>
      </c>
      <c r="M54" s="13">
        <f>IF(OR(K54="",L54=""),"",K54*L54)</f>
        <v/>
      </c>
      <c r="N54" s="13">
        <f>IF(K54="","",K54+M54)</f>
        <v/>
      </c>
      <c r="O54" s="11">
        <f>IF(B54="","",TEXT(B54,"mm/yyyy"))</f>
        <v/>
      </c>
      <c r="P54" s="10" t="n"/>
    </row>
    <row r="55">
      <c r="A55" s="3">
        <f>IF(B55="","",ROW()-2)</f>
        <v/>
      </c>
      <c r="B55" s="4" t="n"/>
      <c r="C55" s="4" t="n"/>
      <c r="D55" s="5" t="n"/>
      <c r="E55" s="5" t="n"/>
      <c r="F55" s="5" t="n"/>
      <c r="G55" s="6" t="n"/>
      <c r="H55" s="5" t="n"/>
      <c r="I55" s="6" t="n"/>
      <c r="J55" s="6" t="n"/>
      <c r="K55" s="7" t="n"/>
      <c r="L55" s="8">
        <f>IF(G55="","",IFERROR(VLOOKUP(G55,'Synthèse'!$J$5:$K$9,2,FALSE),0))</f>
        <v/>
      </c>
      <c r="M55" s="9">
        <f>IF(OR(K55="",L55=""),"",K55*L55)</f>
        <v/>
      </c>
      <c r="N55" s="9">
        <f>IF(K55="","",K55+M55)</f>
        <v/>
      </c>
      <c r="O55" s="3">
        <f>IF(B55="","",TEXT(B55,"mm/yyyy"))</f>
        <v/>
      </c>
      <c r="P55" s="10" t="n"/>
    </row>
    <row r="56">
      <c r="A56" s="11">
        <f>IF(B56="","",ROW()-2)</f>
        <v/>
      </c>
      <c r="B56" s="4" t="n"/>
      <c r="C56" s="4" t="n"/>
      <c r="D56" s="5" t="n"/>
      <c r="E56" s="5" t="n"/>
      <c r="F56" s="5" t="n"/>
      <c r="G56" s="6" t="n"/>
      <c r="H56" s="5" t="n"/>
      <c r="I56" s="6" t="n"/>
      <c r="J56" s="6" t="n"/>
      <c r="K56" s="7" t="n"/>
      <c r="L56" s="12">
        <f>IF(G56="","",IFERROR(VLOOKUP(G56,'Synthèse'!$J$5:$K$9,2,FALSE),0))</f>
        <v/>
      </c>
      <c r="M56" s="13">
        <f>IF(OR(K56="",L56=""),"",K56*L56)</f>
        <v/>
      </c>
      <c r="N56" s="13">
        <f>IF(K56="","",K56+M56)</f>
        <v/>
      </c>
      <c r="O56" s="11">
        <f>IF(B56="","",TEXT(B56,"mm/yyyy"))</f>
        <v/>
      </c>
      <c r="P56" s="10" t="n"/>
    </row>
    <row r="57">
      <c r="A57" s="3">
        <f>IF(B57="","",ROW()-2)</f>
        <v/>
      </c>
      <c r="B57" s="4" t="n"/>
      <c r="C57" s="4" t="n"/>
      <c r="D57" s="5" t="n"/>
      <c r="E57" s="5" t="n"/>
      <c r="F57" s="5" t="n"/>
      <c r="G57" s="6" t="n"/>
      <c r="H57" s="5" t="n"/>
      <c r="I57" s="6" t="n"/>
      <c r="J57" s="6" t="n"/>
      <c r="K57" s="7" t="n"/>
      <c r="L57" s="8">
        <f>IF(G57="","",IFERROR(VLOOKUP(G57,'Synthèse'!$J$5:$K$9,2,FALSE),0))</f>
        <v/>
      </c>
      <c r="M57" s="9">
        <f>IF(OR(K57="",L57=""),"",K57*L57)</f>
        <v/>
      </c>
      <c r="N57" s="9">
        <f>IF(K57="","",K57+M57)</f>
        <v/>
      </c>
      <c r="O57" s="3">
        <f>IF(B57="","",TEXT(B57,"mm/yyyy"))</f>
        <v/>
      </c>
      <c r="P57" s="10" t="n"/>
    </row>
    <row r="58">
      <c r="A58" s="11">
        <f>IF(B58="","",ROW()-2)</f>
        <v/>
      </c>
      <c r="B58" s="4" t="n"/>
      <c r="C58" s="4" t="n"/>
      <c r="D58" s="5" t="n"/>
      <c r="E58" s="5" t="n"/>
      <c r="F58" s="5" t="n"/>
      <c r="G58" s="6" t="n"/>
      <c r="H58" s="5" t="n"/>
      <c r="I58" s="6" t="n"/>
      <c r="J58" s="6" t="n"/>
      <c r="K58" s="7" t="n"/>
      <c r="L58" s="12">
        <f>IF(G58="","",IFERROR(VLOOKUP(G58,'Synthèse'!$J$5:$K$9,2,FALSE),0))</f>
        <v/>
      </c>
      <c r="M58" s="13">
        <f>IF(OR(K58="",L58=""),"",K58*L58)</f>
        <v/>
      </c>
      <c r="N58" s="13">
        <f>IF(K58="","",K58+M58)</f>
        <v/>
      </c>
      <c r="O58" s="11">
        <f>IF(B58="","",TEXT(B58,"mm/yyyy"))</f>
        <v/>
      </c>
      <c r="P58" s="10" t="n"/>
    </row>
    <row r="59">
      <c r="A59" s="3">
        <f>IF(B59="","",ROW()-2)</f>
        <v/>
      </c>
      <c r="B59" s="4" t="n"/>
      <c r="C59" s="4" t="n"/>
      <c r="D59" s="5" t="n"/>
      <c r="E59" s="5" t="n"/>
      <c r="F59" s="5" t="n"/>
      <c r="G59" s="6" t="n"/>
      <c r="H59" s="5" t="n"/>
      <c r="I59" s="6" t="n"/>
      <c r="J59" s="6" t="n"/>
      <c r="K59" s="7" t="n"/>
      <c r="L59" s="8">
        <f>IF(G59="","",IFERROR(VLOOKUP(G59,'Synthèse'!$J$5:$K$9,2,FALSE),0))</f>
        <v/>
      </c>
      <c r="M59" s="9">
        <f>IF(OR(K59="",L59=""),"",K59*L59)</f>
        <v/>
      </c>
      <c r="N59" s="9">
        <f>IF(K59="","",K59+M59)</f>
        <v/>
      </c>
      <c r="O59" s="3">
        <f>IF(B59="","",TEXT(B59,"mm/yyyy"))</f>
        <v/>
      </c>
      <c r="P59" s="10" t="n"/>
    </row>
    <row r="60">
      <c r="A60" s="11">
        <f>IF(B60="","",ROW()-2)</f>
        <v/>
      </c>
      <c r="B60" s="4" t="n"/>
      <c r="C60" s="4" t="n"/>
      <c r="D60" s="5" t="n"/>
      <c r="E60" s="5" t="n"/>
      <c r="F60" s="5" t="n"/>
      <c r="G60" s="6" t="n"/>
      <c r="H60" s="5" t="n"/>
      <c r="I60" s="6" t="n"/>
      <c r="J60" s="6" t="n"/>
      <c r="K60" s="7" t="n"/>
      <c r="L60" s="12">
        <f>IF(G60="","",IFERROR(VLOOKUP(G60,'Synthèse'!$J$5:$K$9,2,FALSE),0))</f>
        <v/>
      </c>
      <c r="M60" s="13">
        <f>IF(OR(K60="",L60=""),"",K60*L60)</f>
        <v/>
      </c>
      <c r="N60" s="13">
        <f>IF(K60="","",K60+M60)</f>
        <v/>
      </c>
      <c r="O60" s="11">
        <f>IF(B60="","",TEXT(B60,"mm/yyyy"))</f>
        <v/>
      </c>
      <c r="P60" s="10" t="n"/>
    </row>
    <row r="61">
      <c r="A61" s="3">
        <f>IF(B61="","",ROW()-2)</f>
        <v/>
      </c>
      <c r="B61" s="4" t="n"/>
      <c r="C61" s="4" t="n"/>
      <c r="D61" s="5" t="n"/>
      <c r="E61" s="5" t="n"/>
      <c r="F61" s="5" t="n"/>
      <c r="G61" s="6" t="n"/>
      <c r="H61" s="5" t="n"/>
      <c r="I61" s="6" t="n"/>
      <c r="J61" s="6" t="n"/>
      <c r="K61" s="7" t="n"/>
      <c r="L61" s="8">
        <f>IF(G61="","",IFERROR(VLOOKUP(G61,'Synthèse'!$J$5:$K$9,2,FALSE),0))</f>
        <v/>
      </c>
      <c r="M61" s="9">
        <f>IF(OR(K61="",L61=""),"",K61*L61)</f>
        <v/>
      </c>
      <c r="N61" s="9">
        <f>IF(K61="","",K61+M61)</f>
        <v/>
      </c>
      <c r="O61" s="3">
        <f>IF(B61="","",TEXT(B61,"mm/yyyy"))</f>
        <v/>
      </c>
      <c r="P61" s="10" t="n"/>
    </row>
    <row r="62">
      <c r="A62" s="11">
        <f>IF(B62="","",ROW()-2)</f>
        <v/>
      </c>
      <c r="B62" s="4" t="n"/>
      <c r="C62" s="4" t="n"/>
      <c r="D62" s="5" t="n"/>
      <c r="E62" s="5" t="n"/>
      <c r="F62" s="5" t="n"/>
      <c r="G62" s="6" t="n"/>
      <c r="H62" s="5" t="n"/>
      <c r="I62" s="6" t="n"/>
      <c r="J62" s="6" t="n"/>
      <c r="K62" s="7" t="n"/>
      <c r="L62" s="12">
        <f>IF(G62="","",IFERROR(VLOOKUP(G62,'Synthèse'!$J$5:$K$9,2,FALSE),0))</f>
        <v/>
      </c>
      <c r="M62" s="13">
        <f>IF(OR(K62="",L62=""),"",K62*L62)</f>
        <v/>
      </c>
      <c r="N62" s="13">
        <f>IF(K62="","",K62+M62)</f>
        <v/>
      </c>
      <c r="O62" s="11">
        <f>IF(B62="","",TEXT(B62,"mm/yyyy"))</f>
        <v/>
      </c>
      <c r="P62" s="10" t="n"/>
    </row>
    <row r="63">
      <c r="A63" s="3">
        <f>IF(B63="","",ROW()-2)</f>
        <v/>
      </c>
      <c r="B63" s="4" t="n"/>
      <c r="C63" s="4" t="n"/>
      <c r="D63" s="5" t="n"/>
      <c r="E63" s="5" t="n"/>
      <c r="F63" s="5" t="n"/>
      <c r="G63" s="6" t="n"/>
      <c r="H63" s="5" t="n"/>
      <c r="I63" s="6" t="n"/>
      <c r="J63" s="6" t="n"/>
      <c r="K63" s="7" t="n"/>
      <c r="L63" s="8">
        <f>IF(G63="","",IFERROR(VLOOKUP(G63,'Synthèse'!$J$5:$K$9,2,FALSE),0))</f>
        <v/>
      </c>
      <c r="M63" s="9">
        <f>IF(OR(K63="",L63=""),"",K63*L63)</f>
        <v/>
      </c>
      <c r="N63" s="9">
        <f>IF(K63="","",K63+M63)</f>
        <v/>
      </c>
      <c r="O63" s="3">
        <f>IF(B63="","",TEXT(B63,"mm/yyyy"))</f>
        <v/>
      </c>
      <c r="P63" s="10" t="n"/>
    </row>
    <row r="64">
      <c r="A64" s="11">
        <f>IF(B64="","",ROW()-2)</f>
        <v/>
      </c>
      <c r="B64" s="4" t="n"/>
      <c r="C64" s="4" t="n"/>
      <c r="D64" s="5" t="n"/>
      <c r="E64" s="5" t="n"/>
      <c r="F64" s="5" t="n"/>
      <c r="G64" s="6" t="n"/>
      <c r="H64" s="5" t="n"/>
      <c r="I64" s="6" t="n"/>
      <c r="J64" s="6" t="n"/>
      <c r="K64" s="7" t="n"/>
      <c r="L64" s="12">
        <f>IF(G64="","",IFERROR(VLOOKUP(G64,'Synthèse'!$J$5:$K$9,2,FALSE),0))</f>
        <v/>
      </c>
      <c r="M64" s="13">
        <f>IF(OR(K64="",L64=""),"",K64*L64)</f>
        <v/>
      </c>
      <c r="N64" s="13">
        <f>IF(K64="","",K64+M64)</f>
        <v/>
      </c>
      <c r="O64" s="11">
        <f>IF(B64="","",TEXT(B64,"mm/yyyy"))</f>
        <v/>
      </c>
      <c r="P64" s="10" t="n"/>
    </row>
    <row r="65">
      <c r="A65" s="3">
        <f>IF(B65="","",ROW()-2)</f>
        <v/>
      </c>
      <c r="B65" s="4" t="n"/>
      <c r="C65" s="4" t="n"/>
      <c r="D65" s="5" t="n"/>
      <c r="E65" s="5" t="n"/>
      <c r="F65" s="5" t="n"/>
      <c r="G65" s="6" t="n"/>
      <c r="H65" s="5" t="n"/>
      <c r="I65" s="6" t="n"/>
      <c r="J65" s="6" t="n"/>
      <c r="K65" s="7" t="n"/>
      <c r="L65" s="8">
        <f>IF(G65="","",IFERROR(VLOOKUP(G65,'Synthèse'!$J$5:$K$9,2,FALSE),0))</f>
        <v/>
      </c>
      <c r="M65" s="9">
        <f>IF(OR(K65="",L65=""),"",K65*L65)</f>
        <v/>
      </c>
      <c r="N65" s="9">
        <f>IF(K65="","",K65+M65)</f>
        <v/>
      </c>
      <c r="O65" s="3">
        <f>IF(B65="","",TEXT(B65,"mm/yyyy"))</f>
        <v/>
      </c>
      <c r="P65" s="10" t="n"/>
    </row>
    <row r="66">
      <c r="A66" s="11">
        <f>IF(B66="","",ROW()-2)</f>
        <v/>
      </c>
      <c r="B66" s="4" t="n"/>
      <c r="C66" s="4" t="n"/>
      <c r="D66" s="5" t="n"/>
      <c r="E66" s="5" t="n"/>
      <c r="F66" s="5" t="n"/>
      <c r="G66" s="6" t="n"/>
      <c r="H66" s="5" t="n"/>
      <c r="I66" s="6" t="n"/>
      <c r="J66" s="6" t="n"/>
      <c r="K66" s="7" t="n"/>
      <c r="L66" s="12">
        <f>IF(G66="","",IFERROR(VLOOKUP(G66,'Synthèse'!$J$5:$K$9,2,FALSE),0))</f>
        <v/>
      </c>
      <c r="M66" s="13">
        <f>IF(OR(K66="",L66=""),"",K66*L66)</f>
        <v/>
      </c>
      <c r="N66" s="13">
        <f>IF(K66="","",K66+M66)</f>
        <v/>
      </c>
      <c r="O66" s="11">
        <f>IF(B66="","",TEXT(B66,"mm/yyyy"))</f>
        <v/>
      </c>
      <c r="P66" s="10" t="n"/>
    </row>
    <row r="67">
      <c r="A67" s="3">
        <f>IF(B67="","",ROW()-2)</f>
        <v/>
      </c>
      <c r="B67" s="4" t="n"/>
      <c r="C67" s="4" t="n"/>
      <c r="D67" s="5" t="n"/>
      <c r="E67" s="5" t="n"/>
      <c r="F67" s="5" t="n"/>
      <c r="G67" s="6" t="n"/>
      <c r="H67" s="5" t="n"/>
      <c r="I67" s="6" t="n"/>
      <c r="J67" s="6" t="n"/>
      <c r="K67" s="7" t="n"/>
      <c r="L67" s="8">
        <f>IF(G67="","",IFERROR(VLOOKUP(G67,'Synthèse'!$J$5:$K$9,2,FALSE),0))</f>
        <v/>
      </c>
      <c r="M67" s="9">
        <f>IF(OR(K67="",L67=""),"",K67*L67)</f>
        <v/>
      </c>
      <c r="N67" s="9">
        <f>IF(K67="","",K67+M67)</f>
        <v/>
      </c>
      <c r="O67" s="3">
        <f>IF(B67="","",TEXT(B67,"mm/yyyy"))</f>
        <v/>
      </c>
      <c r="P67" s="10" t="n"/>
    </row>
    <row r="68">
      <c r="A68" s="11">
        <f>IF(B68="","",ROW()-2)</f>
        <v/>
      </c>
      <c r="B68" s="4" t="n"/>
      <c r="C68" s="4" t="n"/>
      <c r="D68" s="5" t="n"/>
      <c r="E68" s="5" t="n"/>
      <c r="F68" s="5" t="n"/>
      <c r="G68" s="6" t="n"/>
      <c r="H68" s="5" t="n"/>
      <c r="I68" s="6" t="n"/>
      <c r="J68" s="6" t="n"/>
      <c r="K68" s="7" t="n"/>
      <c r="L68" s="12">
        <f>IF(G68="","",IFERROR(VLOOKUP(G68,'Synthèse'!$J$5:$K$9,2,FALSE),0))</f>
        <v/>
      </c>
      <c r="M68" s="13">
        <f>IF(OR(K68="",L68=""),"",K68*L68)</f>
        <v/>
      </c>
      <c r="N68" s="13">
        <f>IF(K68="","",K68+M68)</f>
        <v/>
      </c>
      <c r="O68" s="11">
        <f>IF(B68="","",TEXT(B68,"mm/yyyy"))</f>
        <v/>
      </c>
      <c r="P68" s="10" t="n"/>
    </row>
    <row r="69">
      <c r="A69" s="3">
        <f>IF(B69="","",ROW()-2)</f>
        <v/>
      </c>
      <c r="B69" s="4" t="n"/>
      <c r="C69" s="4" t="n"/>
      <c r="D69" s="5" t="n"/>
      <c r="E69" s="5" t="n"/>
      <c r="F69" s="5" t="n"/>
      <c r="G69" s="6" t="n"/>
      <c r="H69" s="5" t="n"/>
      <c r="I69" s="6" t="n"/>
      <c r="J69" s="6" t="n"/>
      <c r="K69" s="7" t="n"/>
      <c r="L69" s="8">
        <f>IF(G69="","",IFERROR(VLOOKUP(G69,'Synthèse'!$J$5:$K$9,2,FALSE),0))</f>
        <v/>
      </c>
      <c r="M69" s="9">
        <f>IF(OR(K69="",L69=""),"",K69*L69)</f>
        <v/>
      </c>
      <c r="N69" s="9">
        <f>IF(K69="","",K69+M69)</f>
        <v/>
      </c>
      <c r="O69" s="3">
        <f>IF(B69="","",TEXT(B69,"mm/yyyy"))</f>
        <v/>
      </c>
      <c r="P69" s="10" t="n"/>
    </row>
    <row r="70">
      <c r="A70" s="11">
        <f>IF(B70="","",ROW()-2)</f>
        <v/>
      </c>
      <c r="B70" s="4" t="n"/>
      <c r="C70" s="4" t="n"/>
      <c r="D70" s="5" t="n"/>
      <c r="E70" s="5" t="n"/>
      <c r="F70" s="5" t="n"/>
      <c r="G70" s="6" t="n"/>
      <c r="H70" s="5" t="n"/>
      <c r="I70" s="6" t="n"/>
      <c r="J70" s="6" t="n"/>
      <c r="K70" s="7" t="n"/>
      <c r="L70" s="12">
        <f>IF(G70="","",IFERROR(VLOOKUP(G70,'Synthèse'!$J$5:$K$9,2,FALSE),0))</f>
        <v/>
      </c>
      <c r="M70" s="13">
        <f>IF(OR(K70="",L70=""),"",K70*L70)</f>
        <v/>
      </c>
      <c r="N70" s="13">
        <f>IF(K70="","",K70+M70)</f>
        <v/>
      </c>
      <c r="O70" s="11">
        <f>IF(B70="","",TEXT(B70,"mm/yyyy"))</f>
        <v/>
      </c>
      <c r="P70" s="10" t="n"/>
    </row>
    <row r="71">
      <c r="A71" s="3">
        <f>IF(B71="","",ROW()-2)</f>
        <v/>
      </c>
      <c r="B71" s="4" t="n"/>
      <c r="C71" s="4" t="n"/>
      <c r="D71" s="5" t="n"/>
      <c r="E71" s="5" t="n"/>
      <c r="F71" s="5" t="n"/>
      <c r="G71" s="6" t="n"/>
      <c r="H71" s="5" t="n"/>
      <c r="I71" s="6" t="n"/>
      <c r="J71" s="6" t="n"/>
      <c r="K71" s="7" t="n"/>
      <c r="L71" s="8">
        <f>IF(G71="","",IFERROR(VLOOKUP(G71,'Synthèse'!$J$5:$K$9,2,FALSE),0))</f>
        <v/>
      </c>
      <c r="M71" s="9">
        <f>IF(OR(K71="",L71=""),"",K71*L71)</f>
        <v/>
      </c>
      <c r="N71" s="9">
        <f>IF(K71="","",K71+M71)</f>
        <v/>
      </c>
      <c r="O71" s="3">
        <f>IF(B71="","",TEXT(B71,"mm/yyyy"))</f>
        <v/>
      </c>
      <c r="P71" s="10" t="n"/>
    </row>
    <row r="72">
      <c r="A72" s="11">
        <f>IF(B72="","",ROW()-2)</f>
        <v/>
      </c>
      <c r="B72" s="4" t="n"/>
      <c r="C72" s="4" t="n"/>
      <c r="D72" s="5" t="n"/>
      <c r="E72" s="5" t="n"/>
      <c r="F72" s="5" t="n"/>
      <c r="G72" s="6" t="n"/>
      <c r="H72" s="5" t="n"/>
      <c r="I72" s="6" t="n"/>
      <c r="J72" s="6" t="n"/>
      <c r="K72" s="7" t="n"/>
      <c r="L72" s="12">
        <f>IF(G72="","",IFERROR(VLOOKUP(G72,'Synthèse'!$J$5:$K$9,2,FALSE),0))</f>
        <v/>
      </c>
      <c r="M72" s="13">
        <f>IF(OR(K72="",L72=""),"",K72*L72)</f>
        <v/>
      </c>
      <c r="N72" s="13">
        <f>IF(K72="","",K72+M72)</f>
        <v/>
      </c>
      <c r="O72" s="11">
        <f>IF(B72="","",TEXT(B72,"mm/yyyy"))</f>
        <v/>
      </c>
      <c r="P72" s="10" t="n"/>
    </row>
    <row r="73">
      <c r="A73" s="3">
        <f>IF(B73="","",ROW()-2)</f>
        <v/>
      </c>
      <c r="B73" s="4" t="n"/>
      <c r="C73" s="4" t="n"/>
      <c r="D73" s="5" t="n"/>
      <c r="E73" s="5" t="n"/>
      <c r="F73" s="5" t="n"/>
      <c r="G73" s="6" t="n"/>
      <c r="H73" s="5" t="n"/>
      <c r="I73" s="6" t="n"/>
      <c r="J73" s="6" t="n"/>
      <c r="K73" s="7" t="n"/>
      <c r="L73" s="8">
        <f>IF(G73="","",IFERROR(VLOOKUP(G73,'Synthèse'!$J$5:$K$9,2,FALSE),0))</f>
        <v/>
      </c>
      <c r="M73" s="9">
        <f>IF(OR(K73="",L73=""),"",K73*L73)</f>
        <v/>
      </c>
      <c r="N73" s="9">
        <f>IF(K73="","",K73+M73)</f>
        <v/>
      </c>
      <c r="O73" s="3">
        <f>IF(B73="","",TEXT(B73,"mm/yyyy"))</f>
        <v/>
      </c>
      <c r="P73" s="10" t="n"/>
    </row>
    <row r="74">
      <c r="A74" s="11">
        <f>IF(B74="","",ROW()-2)</f>
        <v/>
      </c>
      <c r="B74" s="4" t="n"/>
      <c r="C74" s="4" t="n"/>
      <c r="D74" s="5" t="n"/>
      <c r="E74" s="5" t="n"/>
      <c r="F74" s="5" t="n"/>
      <c r="G74" s="6" t="n"/>
      <c r="H74" s="5" t="n"/>
      <c r="I74" s="6" t="n"/>
      <c r="J74" s="6" t="n"/>
      <c r="K74" s="7" t="n"/>
      <c r="L74" s="12">
        <f>IF(G74="","",IFERROR(VLOOKUP(G74,'Synthèse'!$J$5:$K$9,2,FALSE),0))</f>
        <v/>
      </c>
      <c r="M74" s="13">
        <f>IF(OR(K74="",L74=""),"",K74*L74)</f>
        <v/>
      </c>
      <c r="N74" s="13">
        <f>IF(K74="","",K74+M74)</f>
        <v/>
      </c>
      <c r="O74" s="11">
        <f>IF(B74="","",TEXT(B74,"mm/yyyy"))</f>
        <v/>
      </c>
      <c r="P74" s="10" t="n"/>
    </row>
    <row r="75">
      <c r="A75" s="3">
        <f>IF(B75="","",ROW()-2)</f>
        <v/>
      </c>
      <c r="B75" s="4" t="n"/>
      <c r="C75" s="4" t="n"/>
      <c r="D75" s="5" t="n"/>
      <c r="E75" s="5" t="n"/>
      <c r="F75" s="5" t="n"/>
      <c r="G75" s="6" t="n"/>
      <c r="H75" s="5" t="n"/>
      <c r="I75" s="6" t="n"/>
      <c r="J75" s="6" t="n"/>
      <c r="K75" s="7" t="n"/>
      <c r="L75" s="8">
        <f>IF(G75="","",IFERROR(VLOOKUP(G75,'Synthèse'!$J$5:$K$9,2,FALSE),0))</f>
        <v/>
      </c>
      <c r="M75" s="9">
        <f>IF(OR(K75="",L75=""),"",K75*L75)</f>
        <v/>
      </c>
      <c r="N75" s="9">
        <f>IF(K75="","",K75+M75)</f>
        <v/>
      </c>
      <c r="O75" s="3">
        <f>IF(B75="","",TEXT(B75,"mm/yyyy"))</f>
        <v/>
      </c>
      <c r="P75" s="10" t="n"/>
    </row>
    <row r="76">
      <c r="A76" s="11">
        <f>IF(B76="","",ROW()-2)</f>
        <v/>
      </c>
      <c r="B76" s="4" t="n"/>
      <c r="C76" s="4" t="n"/>
      <c r="D76" s="5" t="n"/>
      <c r="E76" s="5" t="n"/>
      <c r="F76" s="5" t="n"/>
      <c r="G76" s="6" t="n"/>
      <c r="H76" s="5" t="n"/>
      <c r="I76" s="6" t="n"/>
      <c r="J76" s="6" t="n"/>
      <c r="K76" s="7" t="n"/>
      <c r="L76" s="12">
        <f>IF(G76="","",IFERROR(VLOOKUP(G76,'Synthèse'!$J$5:$K$9,2,FALSE),0))</f>
        <v/>
      </c>
      <c r="M76" s="13">
        <f>IF(OR(K76="",L76=""),"",K76*L76)</f>
        <v/>
      </c>
      <c r="N76" s="13">
        <f>IF(K76="","",K76+M76)</f>
        <v/>
      </c>
      <c r="O76" s="11">
        <f>IF(B76="","",TEXT(B76,"mm/yyyy"))</f>
        <v/>
      </c>
      <c r="P76" s="10" t="n"/>
    </row>
    <row r="77">
      <c r="A77" s="3">
        <f>IF(B77="","",ROW()-2)</f>
        <v/>
      </c>
      <c r="B77" s="4" t="n"/>
      <c r="C77" s="4" t="n"/>
      <c r="D77" s="5" t="n"/>
      <c r="E77" s="5" t="n"/>
      <c r="F77" s="5" t="n"/>
      <c r="G77" s="6" t="n"/>
      <c r="H77" s="5" t="n"/>
      <c r="I77" s="6" t="n"/>
      <c r="J77" s="6" t="n"/>
      <c r="K77" s="7" t="n"/>
      <c r="L77" s="8">
        <f>IF(G77="","",IFERROR(VLOOKUP(G77,'Synthèse'!$J$5:$K$9,2,FALSE),0))</f>
        <v/>
      </c>
      <c r="M77" s="9">
        <f>IF(OR(K77="",L77=""),"",K77*L77)</f>
        <v/>
      </c>
      <c r="N77" s="9">
        <f>IF(K77="","",K77+M77)</f>
        <v/>
      </c>
      <c r="O77" s="3">
        <f>IF(B77="","",TEXT(B77,"mm/yyyy"))</f>
        <v/>
      </c>
      <c r="P77" s="10" t="n"/>
    </row>
    <row r="78">
      <c r="A78" s="11">
        <f>IF(B78="","",ROW()-2)</f>
        <v/>
      </c>
      <c r="B78" s="4" t="n"/>
      <c r="C78" s="4" t="n"/>
      <c r="D78" s="5" t="n"/>
      <c r="E78" s="5" t="n"/>
      <c r="F78" s="5" t="n"/>
      <c r="G78" s="6" t="n"/>
      <c r="H78" s="5" t="n"/>
      <c r="I78" s="6" t="n"/>
      <c r="J78" s="6" t="n"/>
      <c r="K78" s="7" t="n"/>
      <c r="L78" s="12">
        <f>IF(G78="","",IFERROR(VLOOKUP(G78,'Synthèse'!$J$5:$K$9,2,FALSE),0))</f>
        <v/>
      </c>
      <c r="M78" s="13">
        <f>IF(OR(K78="",L78=""),"",K78*L78)</f>
        <v/>
      </c>
      <c r="N78" s="13">
        <f>IF(K78="","",K78+M78)</f>
        <v/>
      </c>
      <c r="O78" s="11">
        <f>IF(B78="","",TEXT(B78,"mm/yyyy"))</f>
        <v/>
      </c>
      <c r="P78" s="10" t="n"/>
    </row>
    <row r="79">
      <c r="A79" s="3">
        <f>IF(B79="","",ROW()-2)</f>
        <v/>
      </c>
      <c r="B79" s="4" t="n"/>
      <c r="C79" s="4" t="n"/>
      <c r="D79" s="5" t="n"/>
      <c r="E79" s="5" t="n"/>
      <c r="F79" s="5" t="n"/>
      <c r="G79" s="6" t="n"/>
      <c r="H79" s="5" t="n"/>
      <c r="I79" s="6" t="n"/>
      <c r="J79" s="6" t="n"/>
      <c r="K79" s="7" t="n"/>
      <c r="L79" s="8">
        <f>IF(G79="","",IFERROR(VLOOKUP(G79,'Synthèse'!$J$5:$K$9,2,FALSE),0))</f>
        <v/>
      </c>
      <c r="M79" s="9">
        <f>IF(OR(K79="",L79=""),"",K79*L79)</f>
        <v/>
      </c>
      <c r="N79" s="9">
        <f>IF(K79="","",K79+M79)</f>
        <v/>
      </c>
      <c r="O79" s="3">
        <f>IF(B79="","",TEXT(B79,"mm/yyyy"))</f>
        <v/>
      </c>
      <c r="P79" s="10" t="n"/>
    </row>
    <row r="80">
      <c r="A80" s="11">
        <f>IF(B80="","",ROW()-2)</f>
        <v/>
      </c>
      <c r="B80" s="4" t="n"/>
      <c r="C80" s="4" t="n"/>
      <c r="D80" s="5" t="n"/>
      <c r="E80" s="5" t="n"/>
      <c r="F80" s="5" t="n"/>
      <c r="G80" s="6" t="n"/>
      <c r="H80" s="5" t="n"/>
      <c r="I80" s="6" t="n"/>
      <c r="J80" s="6" t="n"/>
      <c r="K80" s="7" t="n"/>
      <c r="L80" s="12">
        <f>IF(G80="","",IFERROR(VLOOKUP(G80,'Synthèse'!$J$5:$K$9,2,FALSE),0))</f>
        <v/>
      </c>
      <c r="M80" s="13">
        <f>IF(OR(K80="",L80=""),"",K80*L80)</f>
        <v/>
      </c>
      <c r="N80" s="13">
        <f>IF(K80="","",K80+M80)</f>
        <v/>
      </c>
      <c r="O80" s="11">
        <f>IF(B80="","",TEXT(B80,"mm/yyyy"))</f>
        <v/>
      </c>
      <c r="P80" s="10" t="n"/>
    </row>
    <row r="81">
      <c r="A81" s="3">
        <f>IF(B81="","",ROW()-2)</f>
        <v/>
      </c>
      <c r="B81" s="4" t="n"/>
      <c r="C81" s="4" t="n"/>
      <c r="D81" s="5" t="n"/>
      <c r="E81" s="5" t="n"/>
      <c r="F81" s="5" t="n"/>
      <c r="G81" s="6" t="n"/>
      <c r="H81" s="5" t="n"/>
      <c r="I81" s="6" t="n"/>
      <c r="J81" s="6" t="n"/>
      <c r="K81" s="7" t="n"/>
      <c r="L81" s="8">
        <f>IF(G81="","",IFERROR(VLOOKUP(G81,'Synthèse'!$J$5:$K$9,2,FALSE),0))</f>
        <v/>
      </c>
      <c r="M81" s="9">
        <f>IF(OR(K81="",L81=""),"",K81*L81)</f>
        <v/>
      </c>
      <c r="N81" s="9">
        <f>IF(K81="","",K81+M81)</f>
        <v/>
      </c>
      <c r="O81" s="3">
        <f>IF(B81="","",TEXT(B81,"mm/yyyy"))</f>
        <v/>
      </c>
      <c r="P81" s="10" t="n"/>
    </row>
    <row r="82">
      <c r="A82" s="11">
        <f>IF(B82="","",ROW()-2)</f>
        <v/>
      </c>
      <c r="B82" s="4" t="n"/>
      <c r="C82" s="4" t="n"/>
      <c r="D82" s="5" t="n"/>
      <c r="E82" s="5" t="n"/>
      <c r="F82" s="5" t="n"/>
      <c r="G82" s="6" t="n"/>
      <c r="H82" s="5" t="n"/>
      <c r="I82" s="6" t="n"/>
      <c r="J82" s="6" t="n"/>
      <c r="K82" s="7" t="n"/>
      <c r="L82" s="12">
        <f>IF(G82="","",IFERROR(VLOOKUP(G82,'Synthèse'!$J$5:$K$9,2,FALSE),0))</f>
        <v/>
      </c>
      <c r="M82" s="13">
        <f>IF(OR(K82="",L82=""),"",K82*L82)</f>
        <v/>
      </c>
      <c r="N82" s="13">
        <f>IF(K82="","",K82+M82)</f>
        <v/>
      </c>
      <c r="O82" s="11">
        <f>IF(B82="","",TEXT(B82,"mm/yyyy"))</f>
        <v/>
      </c>
      <c r="P82" s="10" t="n"/>
    </row>
    <row r="83">
      <c r="A83" s="3">
        <f>IF(B83="","",ROW()-2)</f>
        <v/>
      </c>
      <c r="B83" s="4" t="n"/>
      <c r="C83" s="4" t="n"/>
      <c r="D83" s="5" t="n"/>
      <c r="E83" s="5" t="n"/>
      <c r="F83" s="5" t="n"/>
      <c r="G83" s="6" t="n"/>
      <c r="H83" s="5" t="n"/>
      <c r="I83" s="6" t="n"/>
      <c r="J83" s="6" t="n"/>
      <c r="K83" s="7" t="n"/>
      <c r="L83" s="8">
        <f>IF(G83="","",IFERROR(VLOOKUP(G83,'Synthèse'!$J$5:$K$9,2,FALSE),0))</f>
        <v/>
      </c>
      <c r="M83" s="9">
        <f>IF(OR(K83="",L83=""),"",K83*L83)</f>
        <v/>
      </c>
      <c r="N83" s="9">
        <f>IF(K83="","",K83+M83)</f>
        <v/>
      </c>
      <c r="O83" s="3">
        <f>IF(B83="","",TEXT(B83,"mm/yyyy"))</f>
        <v/>
      </c>
      <c r="P83" s="10" t="n"/>
    </row>
    <row r="84">
      <c r="A84" s="11">
        <f>IF(B84="","",ROW()-2)</f>
        <v/>
      </c>
      <c r="B84" s="4" t="n"/>
      <c r="C84" s="4" t="n"/>
      <c r="D84" s="5" t="n"/>
      <c r="E84" s="5" t="n"/>
      <c r="F84" s="5" t="n"/>
      <c r="G84" s="6" t="n"/>
      <c r="H84" s="5" t="n"/>
      <c r="I84" s="6" t="n"/>
      <c r="J84" s="6" t="n"/>
      <c r="K84" s="7" t="n"/>
      <c r="L84" s="12">
        <f>IF(G84="","",IFERROR(VLOOKUP(G84,'Synthèse'!$J$5:$K$9,2,FALSE),0))</f>
        <v/>
      </c>
      <c r="M84" s="13">
        <f>IF(OR(K84="",L84=""),"",K84*L84)</f>
        <v/>
      </c>
      <c r="N84" s="13">
        <f>IF(K84="","",K84+M84)</f>
        <v/>
      </c>
      <c r="O84" s="11">
        <f>IF(B84="","",TEXT(B84,"mm/yyyy"))</f>
        <v/>
      </c>
      <c r="P84" s="10" t="n"/>
    </row>
    <row r="85">
      <c r="A85" s="3">
        <f>IF(B85="","",ROW()-2)</f>
        <v/>
      </c>
      <c r="B85" s="4" t="n"/>
      <c r="C85" s="4" t="n"/>
      <c r="D85" s="5" t="n"/>
      <c r="E85" s="5" t="n"/>
      <c r="F85" s="5" t="n"/>
      <c r="G85" s="6" t="n"/>
      <c r="H85" s="5" t="n"/>
      <c r="I85" s="6" t="n"/>
      <c r="J85" s="6" t="n"/>
      <c r="K85" s="7" t="n"/>
      <c r="L85" s="8">
        <f>IF(G85="","",IFERROR(VLOOKUP(G85,'Synthèse'!$J$5:$K$9,2,FALSE),0))</f>
        <v/>
      </c>
      <c r="M85" s="9">
        <f>IF(OR(K85="",L85=""),"",K85*L85)</f>
        <v/>
      </c>
      <c r="N85" s="9">
        <f>IF(K85="","",K85+M85)</f>
        <v/>
      </c>
      <c r="O85" s="3">
        <f>IF(B85="","",TEXT(B85,"mm/yyyy"))</f>
        <v/>
      </c>
      <c r="P85" s="10" t="n"/>
    </row>
    <row r="86">
      <c r="A86" s="11">
        <f>IF(B86="","",ROW()-2)</f>
        <v/>
      </c>
      <c r="B86" s="4" t="n"/>
      <c r="C86" s="4" t="n"/>
      <c r="D86" s="5" t="n"/>
      <c r="E86" s="5" t="n"/>
      <c r="F86" s="5" t="n"/>
      <c r="G86" s="6" t="n"/>
      <c r="H86" s="5" t="n"/>
      <c r="I86" s="6" t="n"/>
      <c r="J86" s="6" t="n"/>
      <c r="K86" s="7" t="n"/>
      <c r="L86" s="12">
        <f>IF(G86="","",IFERROR(VLOOKUP(G86,'Synthèse'!$J$5:$K$9,2,FALSE),0))</f>
        <v/>
      </c>
      <c r="M86" s="13">
        <f>IF(OR(K86="",L86=""),"",K86*L86)</f>
        <v/>
      </c>
      <c r="N86" s="13">
        <f>IF(K86="","",K86+M86)</f>
        <v/>
      </c>
      <c r="O86" s="11">
        <f>IF(B86="","",TEXT(B86,"mm/yyyy"))</f>
        <v/>
      </c>
      <c r="P86" s="10" t="n"/>
    </row>
    <row r="87">
      <c r="A87" s="3">
        <f>IF(B87="","",ROW()-2)</f>
        <v/>
      </c>
      <c r="B87" s="4" t="n"/>
      <c r="C87" s="4" t="n"/>
      <c r="D87" s="5" t="n"/>
      <c r="E87" s="5" t="n"/>
      <c r="F87" s="5" t="n"/>
      <c r="G87" s="6" t="n"/>
      <c r="H87" s="5" t="n"/>
      <c r="I87" s="6" t="n"/>
      <c r="J87" s="6" t="n"/>
      <c r="K87" s="7" t="n"/>
      <c r="L87" s="8">
        <f>IF(G87="","",IFERROR(VLOOKUP(G87,'Synthèse'!$J$5:$K$9,2,FALSE),0))</f>
        <v/>
      </c>
      <c r="M87" s="9">
        <f>IF(OR(K87="",L87=""),"",K87*L87)</f>
        <v/>
      </c>
      <c r="N87" s="9">
        <f>IF(K87="","",K87+M87)</f>
        <v/>
      </c>
      <c r="O87" s="3">
        <f>IF(B87="","",TEXT(B87,"mm/yyyy"))</f>
        <v/>
      </c>
      <c r="P87" s="10" t="n"/>
    </row>
    <row r="88">
      <c r="A88" s="11">
        <f>IF(B88="","",ROW()-2)</f>
        <v/>
      </c>
      <c r="B88" s="4" t="n"/>
      <c r="C88" s="4" t="n"/>
      <c r="D88" s="5" t="n"/>
      <c r="E88" s="5" t="n"/>
      <c r="F88" s="5" t="n"/>
      <c r="G88" s="6" t="n"/>
      <c r="H88" s="5" t="n"/>
      <c r="I88" s="6" t="n"/>
      <c r="J88" s="6" t="n"/>
      <c r="K88" s="7" t="n"/>
      <c r="L88" s="12">
        <f>IF(G88="","",IFERROR(VLOOKUP(G88,'Synthèse'!$J$5:$K$9,2,FALSE),0))</f>
        <v/>
      </c>
      <c r="M88" s="13">
        <f>IF(OR(K88="",L88=""),"",K88*L88)</f>
        <v/>
      </c>
      <c r="N88" s="13">
        <f>IF(K88="","",K88+M88)</f>
        <v/>
      </c>
      <c r="O88" s="11">
        <f>IF(B88="","",TEXT(B88,"mm/yyyy"))</f>
        <v/>
      </c>
      <c r="P88" s="10" t="n"/>
    </row>
    <row r="89">
      <c r="A89" s="3">
        <f>IF(B89="","",ROW()-2)</f>
        <v/>
      </c>
      <c r="B89" s="4" t="n"/>
      <c r="C89" s="4" t="n"/>
      <c r="D89" s="5" t="n"/>
      <c r="E89" s="5" t="n"/>
      <c r="F89" s="5" t="n"/>
      <c r="G89" s="6" t="n"/>
      <c r="H89" s="5" t="n"/>
      <c r="I89" s="6" t="n"/>
      <c r="J89" s="6" t="n"/>
      <c r="K89" s="7" t="n"/>
      <c r="L89" s="8">
        <f>IF(G89="","",IFERROR(VLOOKUP(G89,'Synthèse'!$J$5:$K$9,2,FALSE),0))</f>
        <v/>
      </c>
      <c r="M89" s="9">
        <f>IF(OR(K89="",L89=""),"",K89*L89)</f>
        <v/>
      </c>
      <c r="N89" s="9">
        <f>IF(K89="","",K89+M89)</f>
        <v/>
      </c>
      <c r="O89" s="3">
        <f>IF(B89="","",TEXT(B89,"mm/yyyy"))</f>
        <v/>
      </c>
      <c r="P89" s="10" t="n"/>
    </row>
    <row r="90">
      <c r="A90" s="11">
        <f>IF(B90="","",ROW()-2)</f>
        <v/>
      </c>
      <c r="B90" s="4" t="n"/>
      <c r="C90" s="4" t="n"/>
      <c r="D90" s="5" t="n"/>
      <c r="E90" s="5" t="n"/>
      <c r="F90" s="5" t="n"/>
      <c r="G90" s="6" t="n"/>
      <c r="H90" s="5" t="n"/>
      <c r="I90" s="6" t="n"/>
      <c r="J90" s="6" t="n"/>
      <c r="K90" s="7" t="n"/>
      <c r="L90" s="12">
        <f>IF(G90="","",IFERROR(VLOOKUP(G90,'Synthèse'!$J$5:$K$9,2,FALSE),0))</f>
        <v/>
      </c>
      <c r="M90" s="13">
        <f>IF(OR(K90="",L90=""),"",K90*L90)</f>
        <v/>
      </c>
      <c r="N90" s="13">
        <f>IF(K90="","",K90+M90)</f>
        <v/>
      </c>
      <c r="O90" s="11">
        <f>IF(B90="","",TEXT(B90,"mm/yyyy"))</f>
        <v/>
      </c>
      <c r="P90" s="10" t="n"/>
    </row>
    <row r="91">
      <c r="A91" s="3">
        <f>IF(B91="","",ROW()-2)</f>
        <v/>
      </c>
      <c r="B91" s="4" t="n"/>
      <c r="C91" s="4" t="n"/>
      <c r="D91" s="5" t="n"/>
      <c r="E91" s="5" t="n"/>
      <c r="F91" s="5" t="n"/>
      <c r="G91" s="6" t="n"/>
      <c r="H91" s="5" t="n"/>
      <c r="I91" s="6" t="n"/>
      <c r="J91" s="6" t="n"/>
      <c r="K91" s="7" t="n"/>
      <c r="L91" s="8">
        <f>IF(G91="","",IFERROR(VLOOKUP(G91,'Synthèse'!$J$5:$K$9,2,FALSE),0))</f>
        <v/>
      </c>
      <c r="M91" s="9">
        <f>IF(OR(K91="",L91=""),"",K91*L91)</f>
        <v/>
      </c>
      <c r="N91" s="9">
        <f>IF(K91="","",K91+M91)</f>
        <v/>
      </c>
      <c r="O91" s="3">
        <f>IF(B91="","",TEXT(B91,"mm/yyyy"))</f>
        <v/>
      </c>
      <c r="P91" s="10" t="n"/>
    </row>
    <row r="92">
      <c r="A92" s="11">
        <f>IF(B92="","",ROW()-2)</f>
        <v/>
      </c>
      <c r="B92" s="4" t="n"/>
      <c r="C92" s="4" t="n"/>
      <c r="D92" s="5" t="n"/>
      <c r="E92" s="5" t="n"/>
      <c r="F92" s="5" t="n"/>
      <c r="G92" s="6" t="n"/>
      <c r="H92" s="5" t="n"/>
      <c r="I92" s="6" t="n"/>
      <c r="J92" s="6" t="n"/>
      <c r="K92" s="7" t="n"/>
      <c r="L92" s="12">
        <f>IF(G92="","",IFERROR(VLOOKUP(G92,'Synthèse'!$J$5:$K$9,2,FALSE),0))</f>
        <v/>
      </c>
      <c r="M92" s="13">
        <f>IF(OR(K92="",L92=""),"",K92*L92)</f>
        <v/>
      </c>
      <c r="N92" s="13">
        <f>IF(K92="","",K92+M92)</f>
        <v/>
      </c>
      <c r="O92" s="11">
        <f>IF(B92="","",TEXT(B92,"mm/yyyy"))</f>
        <v/>
      </c>
      <c r="P92" s="10" t="n"/>
    </row>
    <row r="93">
      <c r="A93" s="3">
        <f>IF(B93="","",ROW()-2)</f>
        <v/>
      </c>
      <c r="B93" s="4" t="n"/>
      <c r="C93" s="4" t="n"/>
      <c r="D93" s="5" t="n"/>
      <c r="E93" s="5" t="n"/>
      <c r="F93" s="5" t="n"/>
      <c r="G93" s="6" t="n"/>
      <c r="H93" s="5" t="n"/>
      <c r="I93" s="6" t="n"/>
      <c r="J93" s="6" t="n"/>
      <c r="K93" s="7" t="n"/>
      <c r="L93" s="8">
        <f>IF(G93="","",IFERROR(VLOOKUP(G93,'Synthèse'!$J$5:$K$9,2,FALSE),0))</f>
        <v/>
      </c>
      <c r="M93" s="9">
        <f>IF(OR(K93="",L93=""),"",K93*L93)</f>
        <v/>
      </c>
      <c r="N93" s="9">
        <f>IF(K93="","",K93+M93)</f>
        <v/>
      </c>
      <c r="O93" s="3">
        <f>IF(B93="","",TEXT(B93,"mm/yyyy"))</f>
        <v/>
      </c>
      <c r="P93" s="10" t="n"/>
    </row>
    <row r="94">
      <c r="A94" s="11">
        <f>IF(B94="","",ROW()-2)</f>
        <v/>
      </c>
      <c r="B94" s="4" t="n"/>
      <c r="C94" s="4" t="n"/>
      <c r="D94" s="5" t="n"/>
      <c r="E94" s="5" t="n"/>
      <c r="F94" s="5" t="n"/>
      <c r="G94" s="6" t="n"/>
      <c r="H94" s="5" t="n"/>
      <c r="I94" s="6" t="n"/>
      <c r="J94" s="6" t="n"/>
      <c r="K94" s="7" t="n"/>
      <c r="L94" s="12">
        <f>IF(G94="","",IFERROR(VLOOKUP(G94,'Synthèse'!$J$5:$K$9,2,FALSE),0))</f>
        <v/>
      </c>
      <c r="M94" s="13">
        <f>IF(OR(K94="",L94=""),"",K94*L94)</f>
        <v/>
      </c>
      <c r="N94" s="13">
        <f>IF(K94="","",K94+M94)</f>
        <v/>
      </c>
      <c r="O94" s="11">
        <f>IF(B94="","",TEXT(B94,"mm/yyyy"))</f>
        <v/>
      </c>
      <c r="P94" s="10" t="n"/>
    </row>
    <row r="95">
      <c r="A95" s="3">
        <f>IF(B95="","",ROW()-2)</f>
        <v/>
      </c>
      <c r="B95" s="4" t="n"/>
      <c r="C95" s="4" t="n"/>
      <c r="D95" s="5" t="n"/>
      <c r="E95" s="5" t="n"/>
      <c r="F95" s="5" t="n"/>
      <c r="G95" s="6" t="n"/>
      <c r="H95" s="5" t="n"/>
      <c r="I95" s="6" t="n"/>
      <c r="J95" s="6" t="n"/>
      <c r="K95" s="7" t="n"/>
      <c r="L95" s="8">
        <f>IF(G95="","",IFERROR(VLOOKUP(G95,'Synthèse'!$J$5:$K$9,2,FALSE),0))</f>
        <v/>
      </c>
      <c r="M95" s="9">
        <f>IF(OR(K95="",L95=""),"",K95*L95)</f>
        <v/>
      </c>
      <c r="N95" s="9">
        <f>IF(K95="","",K95+M95)</f>
        <v/>
      </c>
      <c r="O95" s="3">
        <f>IF(B95="","",TEXT(B95,"mm/yyyy"))</f>
        <v/>
      </c>
      <c r="P95" s="10" t="n"/>
    </row>
    <row r="96">
      <c r="A96" s="11">
        <f>IF(B96="","",ROW()-2)</f>
        <v/>
      </c>
      <c r="B96" s="4" t="n"/>
      <c r="C96" s="4" t="n"/>
      <c r="D96" s="5" t="n"/>
      <c r="E96" s="5" t="n"/>
      <c r="F96" s="5" t="n"/>
      <c r="G96" s="6" t="n"/>
      <c r="H96" s="5" t="n"/>
      <c r="I96" s="6" t="n"/>
      <c r="J96" s="6" t="n"/>
      <c r="K96" s="7" t="n"/>
      <c r="L96" s="12">
        <f>IF(G96="","",IFERROR(VLOOKUP(G96,'Synthèse'!$J$5:$K$9,2,FALSE),0))</f>
        <v/>
      </c>
      <c r="M96" s="13">
        <f>IF(OR(K96="",L96=""),"",K96*L96)</f>
        <v/>
      </c>
      <c r="N96" s="13">
        <f>IF(K96="","",K96+M96)</f>
        <v/>
      </c>
      <c r="O96" s="11">
        <f>IF(B96="","",TEXT(B96,"mm/yyyy"))</f>
        <v/>
      </c>
      <c r="P96" s="10" t="n"/>
    </row>
    <row r="97">
      <c r="A97" s="3">
        <f>IF(B97="","",ROW()-2)</f>
        <v/>
      </c>
      <c r="B97" s="4" t="n"/>
      <c r="C97" s="4" t="n"/>
      <c r="D97" s="5" t="n"/>
      <c r="E97" s="5" t="n"/>
      <c r="F97" s="5" t="n"/>
      <c r="G97" s="6" t="n"/>
      <c r="H97" s="5" t="n"/>
      <c r="I97" s="6" t="n"/>
      <c r="J97" s="6" t="n"/>
      <c r="K97" s="7" t="n"/>
      <c r="L97" s="8">
        <f>IF(G97="","",IFERROR(VLOOKUP(G97,'Synthèse'!$J$5:$K$9,2,FALSE),0))</f>
        <v/>
      </c>
      <c r="M97" s="9">
        <f>IF(OR(K97="",L97=""),"",K97*L97)</f>
        <v/>
      </c>
      <c r="N97" s="9">
        <f>IF(K97="","",K97+M97)</f>
        <v/>
      </c>
      <c r="O97" s="3">
        <f>IF(B97="","",TEXT(B97,"mm/yyyy"))</f>
        <v/>
      </c>
      <c r="P97" s="10" t="n"/>
    </row>
    <row r="98">
      <c r="A98" s="11">
        <f>IF(B98="","",ROW()-2)</f>
        <v/>
      </c>
      <c r="B98" s="4" t="n"/>
      <c r="C98" s="4" t="n"/>
      <c r="D98" s="5" t="n"/>
      <c r="E98" s="5" t="n"/>
      <c r="F98" s="5" t="n"/>
      <c r="G98" s="6" t="n"/>
      <c r="H98" s="5" t="n"/>
      <c r="I98" s="6" t="n"/>
      <c r="J98" s="6" t="n"/>
      <c r="K98" s="7" t="n"/>
      <c r="L98" s="12">
        <f>IF(G98="","",IFERROR(VLOOKUP(G98,'Synthèse'!$J$5:$K$9,2,FALSE),0))</f>
        <v/>
      </c>
      <c r="M98" s="13">
        <f>IF(OR(K98="",L98=""),"",K98*L98)</f>
        <v/>
      </c>
      <c r="N98" s="13">
        <f>IF(K98="","",K98+M98)</f>
        <v/>
      </c>
      <c r="O98" s="11">
        <f>IF(B98="","",TEXT(B98,"mm/yyyy"))</f>
        <v/>
      </c>
      <c r="P98" s="10" t="n"/>
    </row>
    <row r="99">
      <c r="A99" s="3">
        <f>IF(B99="","",ROW()-2)</f>
        <v/>
      </c>
      <c r="B99" s="4" t="n"/>
      <c r="C99" s="4" t="n"/>
      <c r="D99" s="5" t="n"/>
      <c r="E99" s="5" t="n"/>
      <c r="F99" s="5" t="n"/>
      <c r="G99" s="6" t="n"/>
      <c r="H99" s="5" t="n"/>
      <c r="I99" s="6" t="n"/>
      <c r="J99" s="6" t="n"/>
      <c r="K99" s="7" t="n"/>
      <c r="L99" s="8">
        <f>IF(G99="","",IFERROR(VLOOKUP(G99,'Synthèse'!$J$5:$K$9,2,FALSE),0))</f>
        <v/>
      </c>
      <c r="M99" s="9">
        <f>IF(OR(K99="",L99=""),"",K99*L99)</f>
        <v/>
      </c>
      <c r="N99" s="9">
        <f>IF(K99="","",K99+M99)</f>
        <v/>
      </c>
      <c r="O99" s="3">
        <f>IF(B99="","",TEXT(B99,"mm/yyyy"))</f>
        <v/>
      </c>
      <c r="P99" s="10" t="n"/>
    </row>
    <row r="100">
      <c r="A100" s="11">
        <f>IF(B100="","",ROW()-2)</f>
        <v/>
      </c>
      <c r="B100" s="4" t="n"/>
      <c r="C100" s="4" t="n"/>
      <c r="D100" s="5" t="n"/>
      <c r="E100" s="5" t="n"/>
      <c r="F100" s="5" t="n"/>
      <c r="G100" s="6" t="n"/>
      <c r="H100" s="5" t="n"/>
      <c r="I100" s="6" t="n"/>
      <c r="J100" s="6" t="n"/>
      <c r="K100" s="7" t="n"/>
      <c r="L100" s="12">
        <f>IF(G100="","",IFERROR(VLOOKUP(G100,'Synthèse'!$J$5:$K$9,2,FALSE),0))</f>
        <v/>
      </c>
      <c r="M100" s="13">
        <f>IF(OR(K100="",L100=""),"",K100*L100)</f>
        <v/>
      </c>
      <c r="N100" s="13">
        <f>IF(K100="","",K100+M100)</f>
        <v/>
      </c>
      <c r="O100" s="11">
        <f>IF(B100="","",TEXT(B100,"mm/yyyy"))</f>
        <v/>
      </c>
      <c r="P100" s="10" t="n"/>
    </row>
    <row r="101">
      <c r="A101" s="3">
        <f>IF(B101="","",ROW()-2)</f>
        <v/>
      </c>
      <c r="B101" s="4" t="n"/>
      <c r="C101" s="4" t="n"/>
      <c r="D101" s="5" t="n"/>
      <c r="E101" s="5" t="n"/>
      <c r="F101" s="5" t="n"/>
      <c r="G101" s="6" t="n"/>
      <c r="H101" s="5" t="n"/>
      <c r="I101" s="6" t="n"/>
      <c r="J101" s="6" t="n"/>
      <c r="K101" s="7" t="n"/>
      <c r="L101" s="8">
        <f>IF(G101="","",IFERROR(VLOOKUP(G101,'Synthèse'!$J$5:$K$9,2,FALSE),0))</f>
        <v/>
      </c>
      <c r="M101" s="9">
        <f>IF(OR(K101="",L101=""),"",K101*L101)</f>
        <v/>
      </c>
      <c r="N101" s="9">
        <f>IF(K101="","",K101+M101)</f>
        <v/>
      </c>
      <c r="O101" s="3">
        <f>IF(B101="","",TEXT(B101,"mm/yyyy"))</f>
        <v/>
      </c>
      <c r="P101" s="10" t="n"/>
    </row>
    <row r="102">
      <c r="A102" s="11">
        <f>IF(B102="","",ROW()-2)</f>
        <v/>
      </c>
      <c r="B102" s="4" t="n"/>
      <c r="C102" s="4" t="n"/>
      <c r="D102" s="5" t="n"/>
      <c r="E102" s="5" t="n"/>
      <c r="F102" s="5" t="n"/>
      <c r="G102" s="6" t="n"/>
      <c r="H102" s="5" t="n"/>
      <c r="I102" s="6" t="n"/>
      <c r="J102" s="6" t="n"/>
      <c r="K102" s="7" t="n"/>
      <c r="L102" s="12">
        <f>IF(G102="","",IFERROR(VLOOKUP(G102,'Synthèse'!$J$5:$K$9,2,FALSE),0))</f>
        <v/>
      </c>
      <c r="M102" s="13">
        <f>IF(OR(K102="",L102=""),"",K102*L102)</f>
        <v/>
      </c>
      <c r="N102" s="13">
        <f>IF(K102="","",K102+M102)</f>
        <v/>
      </c>
      <c r="O102" s="11">
        <f>IF(B102="","",TEXT(B102,"mm/yyyy"))</f>
        <v/>
      </c>
      <c r="P102" s="10" t="n"/>
    </row>
    <row r="104">
      <c r="A104" s="14" t="n"/>
      <c r="B104" s="14" t="n"/>
      <c r="C104" s="14" t="n"/>
      <c r="D104" s="14" t="n"/>
      <c r="E104" s="14" t="n"/>
      <c r="F104" s="14" t="n"/>
      <c r="G104" s="14" t="n"/>
      <c r="H104" s="14" t="n"/>
      <c r="I104" s="14" t="n"/>
      <c r="J104" s="15" t="inlineStr">
        <is>
          <t>Totaux préparés</t>
        </is>
      </c>
      <c r="K104" s="16">
        <f>SUM(K3:K102)</f>
        <v/>
      </c>
      <c r="L104" s="14" t="n"/>
      <c r="M104" s="16">
        <f>SUM(M3:M102)</f>
        <v/>
      </c>
      <c r="N104" s="16">
        <f>SUM(N3:N102)</f>
        <v/>
      </c>
      <c r="O104" s="14" t="n"/>
      <c r="P104" s="14" t="n"/>
    </row>
  </sheetData>
  <autoFilter ref="A2:P102"/>
  <mergeCells count="1">
    <mergeCell ref="A1:P1"/>
  </mergeCells>
  <conditionalFormatting sqref="J3:J102">
    <cfRule type="expression" priority="1" dxfId="0" stopIfTrue="1">
      <formula>$J3="En retard"</formula>
    </cfRule>
    <cfRule type="expression" priority="2" dxfId="1" stopIfTrue="1">
      <formula>$J3="À encaisser"</formula>
    </cfRule>
    <cfRule type="expression" priority="3" dxfId="2" stopIfTrue="0">
      <formula>$J3="Encaissée"</formula>
    </cfRule>
  </conditionalFormatting>
  <conditionalFormatting sqref="N3:N102">
    <cfRule type="expression" priority="4" dxfId="0" stopIfTrue="1">
      <formula>$J3="En retard"</formula>
    </cfRule>
  </conditionalFormatting>
  <dataValidations count="5">
    <dataValidation sqref="B3:C102" showErrorMessage="1" showInputMessage="1" allowBlank="1" errorTitle="Date invalide" error="Saisissez une date valide." promptTitle="Date" prompt="Saisissez une date au format JJ/MM/AAAA." type="date" operator="greaterThanOrEqual">
      <formula1>1</formula1>
    </dataValidation>
    <dataValidation sqref="G3:G102" showErrorMessage="1" showInputMessage="1" allowBlank="1" errorTitle="Catégorie invalide" error="Choisissez une catégorie dans la liste." type="list">
      <formula1>"Conseil,Formation,Vente,Abonnement,Prestation technique"</formula1>
    </dataValidation>
    <dataValidation sqref="I3:I102" showErrorMessage="1" showInputMessage="1" allowBlank="1" errorTitle="Mode de paiement invalide" error="Choisissez un mode de paiement dans la liste." type="list">
      <formula1>"Virement,Carte bancaire,Chèque,Espèces,Prélèvement"</formula1>
    </dataValidation>
    <dataValidation sqref="J3:J102" showErrorMessage="1" showInputMessage="1" allowBlank="1" errorTitle="Statut invalide" error="Choisissez un statut dans la liste." type="list">
      <formula1>"Encaissée,À encaisser,En retard"</formula1>
    </dataValidation>
    <dataValidation sqref="K3:K102" showErrorMessage="1" showInputMessage="1" allowBlank="1" errorTitle="Montant invalide" error="Le montant HT doit être positif ou nul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5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5" customWidth="1" min="3" max="3"/>
    <col width="18" customWidth="1" min="4" max="4"/>
    <col width="20" customWidth="1" min="5" max="5"/>
    <col hidden="1" width="13" customWidth="1" min="6" max="6"/>
    <col width="14" customWidth="1" min="7" max="7"/>
    <col width="14" customWidth="1" min="8" max="8"/>
    <col width="14" customWidth="1" min="9" max="9"/>
    <col width="23" customWidth="1" min="10" max="10"/>
    <col width="16" customWidth="1" min="11" max="11"/>
    <col width="4" customWidth="1" min="12" max="12"/>
    <col width="23" customWidth="1" min="13" max="13"/>
    <col width="16" customWidth="1" min="14" max="14"/>
    <col width="4" customWidth="1" min="15" max="15"/>
  </cols>
  <sheetData>
    <row r="1" ht="28" customHeight="1">
      <c r="A1" s="1" t="inlineStr">
        <is>
          <t>Synthèse du cahier des recettes</t>
        </is>
      </c>
    </row>
    <row r="3">
      <c r="A3" s="2" t="inlineStr">
        <is>
          <t>Indicateur</t>
        </is>
      </c>
      <c r="B3" s="2" t="inlineStr">
        <is>
          <t>Valeur</t>
        </is>
      </c>
    </row>
    <row r="4">
      <c r="A4" s="17" t="inlineStr">
        <is>
          <t>Total HT</t>
        </is>
      </c>
      <c r="B4" s="9">
        <f>SUM('Recettes'!$K$3:$K$102)</f>
        <v/>
      </c>
      <c r="J4" s="2" t="inlineStr">
        <is>
          <t>Catégorie</t>
        </is>
      </c>
      <c r="K4" s="2" t="inlineStr">
        <is>
          <t>Taux TVA</t>
        </is>
      </c>
    </row>
    <row r="5">
      <c r="A5" s="18" t="inlineStr">
        <is>
          <t>Total TVA</t>
        </is>
      </c>
      <c r="B5" s="13">
        <f>SUM('Recettes'!$M$3:$M$102)</f>
        <v/>
      </c>
      <c r="J5" s="19" t="inlineStr">
        <is>
          <t>Conseil</t>
        </is>
      </c>
      <c r="K5" s="20" t="n">
        <v>0.2</v>
      </c>
    </row>
    <row r="6">
      <c r="A6" s="17" t="inlineStr">
        <is>
          <t>Total TTC</t>
        </is>
      </c>
      <c r="B6" s="9">
        <f>SUM('Recettes'!$N$3:$N$102)</f>
        <v/>
      </c>
      <c r="J6" s="21" t="inlineStr">
        <is>
          <t>Formation</t>
        </is>
      </c>
      <c r="K6" s="20" t="n">
        <v>0.2</v>
      </c>
    </row>
    <row r="7">
      <c r="A7" s="18" t="inlineStr">
        <is>
          <t>Montant encaissé</t>
        </is>
      </c>
      <c r="B7" s="13">
        <f>SUMIF('Recettes'!$J$3:$J$102,"Encaissée",'Recettes'!$N$3:$N$102)</f>
        <v/>
      </c>
      <c r="J7" s="19" t="inlineStr">
        <is>
          <t>Vente</t>
        </is>
      </c>
      <c r="K7" s="20" t="n">
        <v>0.2</v>
      </c>
    </row>
    <row r="8">
      <c r="A8" s="17" t="inlineStr">
        <is>
          <t>Montant à encaisser</t>
        </is>
      </c>
      <c r="B8" s="9">
        <f>SUMIF('Recettes'!$J$3:$J$102,"À encaisser",'Recettes'!$N$3:$N$102)+SUMIF('Recettes'!$J$3:$J$102,"En retard",'Recettes'!$N$3:$N$102)</f>
        <v/>
      </c>
      <c r="J8" s="21" t="inlineStr">
        <is>
          <t>Abonnement</t>
        </is>
      </c>
      <c r="K8" s="20" t="n">
        <v>0.2</v>
      </c>
    </row>
    <row r="9">
      <c r="A9" s="18" t="inlineStr">
        <is>
          <t>Nombre de recettes</t>
        </is>
      </c>
      <c r="B9" s="22">
        <f>COUNTIF('Recettes'!$A$3:$A$102,"&gt;0")</f>
        <v/>
      </c>
      <c r="J9" s="19" t="inlineStr">
        <is>
          <t>Prestation technique</t>
        </is>
      </c>
      <c r="K9" s="20" t="n">
        <v>0.2</v>
      </c>
    </row>
    <row r="10">
      <c r="A10" s="17" t="inlineStr">
        <is>
          <t>Taux d’encaissement</t>
        </is>
      </c>
      <c r="B10" s="23">
        <f>IFERROR(B7/B6,0)</f>
        <v/>
      </c>
    </row>
    <row r="11">
      <c r="A11" s="18" t="inlineStr">
        <is>
          <t>Montant moyen TTC</t>
        </is>
      </c>
      <c r="B11" s="13">
        <f>IFERROR(AVERAGE('Recettes'!$N$3:$N$102),0)</f>
        <v/>
      </c>
    </row>
    <row r="13">
      <c r="A13" s="2" t="inlineStr">
        <is>
          <t>Mois</t>
        </is>
      </c>
      <c r="B13" s="2" t="inlineStr">
        <is>
          <t>Total HT</t>
        </is>
      </c>
      <c r="C13" s="2" t="inlineStr">
        <is>
          <t>Total TTC</t>
        </is>
      </c>
      <c r="D13" s="2" t="inlineStr">
        <is>
          <t>Total encaissé</t>
        </is>
      </c>
      <c r="E13" s="2" t="inlineStr">
        <is>
          <t>Nombre de recettes</t>
        </is>
      </c>
      <c r="F13" s="2" t="inlineStr">
        <is>
          <t>Clé de calcul</t>
        </is>
      </c>
      <c r="J13" s="2" t="inlineStr">
        <is>
          <t>Mode de paiement</t>
        </is>
      </c>
      <c r="K13" s="2" t="inlineStr">
        <is>
          <t>Recettes TTC</t>
        </is>
      </c>
      <c r="M13" s="2" t="inlineStr">
        <is>
          <t>Catégorie</t>
        </is>
      </c>
      <c r="N13" s="2" t="inlineStr">
        <is>
          <t>Recettes TTC</t>
        </is>
      </c>
    </row>
    <row r="14">
      <c r="A14" s="19" t="inlineStr">
        <is>
          <t>Janvier 2026</t>
        </is>
      </c>
      <c r="B14" s="9">
        <f>IFERROR(SUMIF('Recettes'!$O$3:$O$102,$F14,'Recettes'!$K$3:$K$102),0)</f>
        <v/>
      </c>
      <c r="C14" s="9">
        <f>IFERROR(SUMIF('Recettes'!$O$3:$O$102,$F14,'Recettes'!$N$3:$N$102),0)</f>
        <v/>
      </c>
      <c r="D14" s="9">
        <f>IFERROR(SUMIFS('Recettes'!$N$3:$N$102,'Recettes'!$O$3:$O$102,$F14,'Recettes'!$J$3:$J$102,"Encaissée"),0)</f>
        <v/>
      </c>
      <c r="E14" s="24">
        <f>COUNTIF('Recettes'!$O$3:$O$102,$F14)</f>
        <v/>
      </c>
      <c r="F14" s="25" t="inlineStr">
        <is>
          <t>01/2026</t>
        </is>
      </c>
      <c r="J14" s="19" t="inlineStr">
        <is>
          <t>Virement</t>
        </is>
      </c>
      <c r="K14" s="9">
        <f>IFERROR(SUMIF('Recettes'!$I$3:$I$102,J14,'Recettes'!$N$3:$N$102),0)</f>
        <v/>
      </c>
      <c r="M14" s="19" t="inlineStr">
        <is>
          <t>Conseil</t>
        </is>
      </c>
      <c r="N14" s="9">
        <f>IFERROR(SUMIF('Recettes'!$G$3:$G$102,M14,'Recettes'!$N$3:$N$102),0)</f>
        <v/>
      </c>
    </row>
    <row r="15">
      <c r="A15" s="21" t="inlineStr">
        <is>
          <t>Février 2026</t>
        </is>
      </c>
      <c r="B15" s="13">
        <f>IFERROR(SUMIF('Recettes'!$O$3:$O$102,$F15,'Recettes'!$K$3:$K$102),0)</f>
        <v/>
      </c>
      <c r="C15" s="13">
        <f>IFERROR(SUMIF('Recettes'!$O$3:$O$102,$F15,'Recettes'!$N$3:$N$102),0)</f>
        <v/>
      </c>
      <c r="D15" s="13">
        <f>IFERROR(SUMIFS('Recettes'!$N$3:$N$102,'Recettes'!$O$3:$O$102,$F15,'Recettes'!$J$3:$J$102,"Encaissée"),0)</f>
        <v/>
      </c>
      <c r="E15" s="22">
        <f>COUNTIF('Recettes'!$O$3:$O$102,$F15)</f>
        <v/>
      </c>
      <c r="F15" s="26" t="inlineStr">
        <is>
          <t>02/2026</t>
        </is>
      </c>
      <c r="J15" s="21" t="inlineStr">
        <is>
          <t>Carte bancaire</t>
        </is>
      </c>
      <c r="K15" s="13">
        <f>IFERROR(SUMIF('Recettes'!$I$3:$I$102,J15,'Recettes'!$N$3:$N$102),0)</f>
        <v/>
      </c>
      <c r="M15" s="21" t="inlineStr">
        <is>
          <t>Formation</t>
        </is>
      </c>
      <c r="N15" s="13">
        <f>IFERROR(SUMIF('Recettes'!$G$3:$G$102,M15,'Recettes'!$N$3:$N$102),0)</f>
        <v/>
      </c>
    </row>
    <row r="16">
      <c r="A16" s="19" t="inlineStr">
        <is>
          <t>Mars 2026</t>
        </is>
      </c>
      <c r="B16" s="9">
        <f>IFERROR(SUMIF('Recettes'!$O$3:$O$102,$F16,'Recettes'!$K$3:$K$102),0)</f>
        <v/>
      </c>
      <c r="C16" s="9">
        <f>IFERROR(SUMIF('Recettes'!$O$3:$O$102,$F16,'Recettes'!$N$3:$N$102),0)</f>
        <v/>
      </c>
      <c r="D16" s="9">
        <f>IFERROR(SUMIFS('Recettes'!$N$3:$N$102,'Recettes'!$O$3:$O$102,$F16,'Recettes'!$J$3:$J$102,"Encaissée"),0)</f>
        <v/>
      </c>
      <c r="E16" s="24">
        <f>COUNTIF('Recettes'!$O$3:$O$102,$F16)</f>
        <v/>
      </c>
      <c r="F16" s="25" t="inlineStr">
        <is>
          <t>03/2026</t>
        </is>
      </c>
      <c r="J16" s="19" t="inlineStr">
        <is>
          <t>Chèque</t>
        </is>
      </c>
      <c r="K16" s="9">
        <f>IFERROR(SUMIF('Recettes'!$I$3:$I$102,J16,'Recettes'!$N$3:$N$102),0)</f>
        <v/>
      </c>
      <c r="M16" s="19" t="inlineStr">
        <is>
          <t>Vente</t>
        </is>
      </c>
      <c r="N16" s="9">
        <f>IFERROR(SUMIF('Recettes'!$G$3:$G$102,M16,'Recettes'!$N$3:$N$102),0)</f>
        <v/>
      </c>
    </row>
    <row r="17">
      <c r="A17" s="21" t="inlineStr">
        <is>
          <t>Avril 2026</t>
        </is>
      </c>
      <c r="B17" s="13">
        <f>IFERROR(SUMIF('Recettes'!$O$3:$O$102,$F17,'Recettes'!$K$3:$K$102),0)</f>
        <v/>
      </c>
      <c r="C17" s="13">
        <f>IFERROR(SUMIF('Recettes'!$O$3:$O$102,$F17,'Recettes'!$N$3:$N$102),0)</f>
        <v/>
      </c>
      <c r="D17" s="13">
        <f>IFERROR(SUMIFS('Recettes'!$N$3:$N$102,'Recettes'!$O$3:$O$102,$F17,'Recettes'!$J$3:$J$102,"Encaissée"),0)</f>
        <v/>
      </c>
      <c r="E17" s="22">
        <f>COUNTIF('Recettes'!$O$3:$O$102,$F17)</f>
        <v/>
      </c>
      <c r="F17" s="26" t="inlineStr">
        <is>
          <t>04/2026</t>
        </is>
      </c>
      <c r="J17" s="21" t="inlineStr">
        <is>
          <t>Espèces</t>
        </is>
      </c>
      <c r="K17" s="13">
        <f>IFERROR(SUMIF('Recettes'!$I$3:$I$102,J17,'Recettes'!$N$3:$N$102),0)</f>
        <v/>
      </c>
      <c r="M17" s="21" t="inlineStr">
        <is>
          <t>Abonnement</t>
        </is>
      </c>
      <c r="N17" s="13">
        <f>IFERROR(SUMIF('Recettes'!$G$3:$G$102,M17,'Recettes'!$N$3:$N$102),0)</f>
        <v/>
      </c>
    </row>
    <row r="18">
      <c r="A18" s="19" t="inlineStr">
        <is>
          <t>Mai 2026</t>
        </is>
      </c>
      <c r="B18" s="9">
        <f>IFERROR(SUMIF('Recettes'!$O$3:$O$102,$F18,'Recettes'!$K$3:$K$102),0)</f>
        <v/>
      </c>
      <c r="C18" s="9">
        <f>IFERROR(SUMIF('Recettes'!$O$3:$O$102,$F18,'Recettes'!$N$3:$N$102),0)</f>
        <v/>
      </c>
      <c r="D18" s="9">
        <f>IFERROR(SUMIFS('Recettes'!$N$3:$N$102,'Recettes'!$O$3:$O$102,$F18,'Recettes'!$J$3:$J$102,"Encaissée"),0)</f>
        <v/>
      </c>
      <c r="E18" s="24">
        <f>COUNTIF('Recettes'!$O$3:$O$102,$F18)</f>
        <v/>
      </c>
      <c r="F18" s="25" t="inlineStr">
        <is>
          <t>05/2026</t>
        </is>
      </c>
      <c r="J18" s="19" t="inlineStr">
        <is>
          <t>Prélèvement</t>
        </is>
      </c>
      <c r="K18" s="9">
        <f>IFERROR(SUMIF('Recettes'!$I$3:$I$102,J18,'Recettes'!$N$3:$N$102),0)</f>
        <v/>
      </c>
      <c r="M18" s="19" t="inlineStr">
        <is>
          <t>Prestation technique</t>
        </is>
      </c>
      <c r="N18" s="9">
        <f>IFERROR(SUMIF('Recettes'!$G$3:$G$102,M18,'Recettes'!$N$3:$N$102),0)</f>
        <v/>
      </c>
    </row>
    <row r="19">
      <c r="A19" s="21" t="inlineStr">
        <is>
          <t>Juin 2026</t>
        </is>
      </c>
      <c r="B19" s="13">
        <f>IFERROR(SUMIF('Recettes'!$O$3:$O$102,$F19,'Recettes'!$K$3:$K$102),0)</f>
        <v/>
      </c>
      <c r="C19" s="13">
        <f>IFERROR(SUMIF('Recettes'!$O$3:$O$102,$F19,'Recettes'!$N$3:$N$102),0)</f>
        <v/>
      </c>
      <c r="D19" s="13">
        <f>IFERROR(SUMIFS('Recettes'!$N$3:$N$102,'Recettes'!$O$3:$O$102,$F19,'Recettes'!$J$3:$J$102,"Encaissée"),0)</f>
        <v/>
      </c>
      <c r="E19" s="22">
        <f>COUNTIF('Recettes'!$O$3:$O$102,$F19)</f>
        <v/>
      </c>
      <c r="F19" s="26" t="inlineStr">
        <is>
          <t>06/2026</t>
        </is>
      </c>
    </row>
    <row r="20">
      <c r="A20" s="19" t="inlineStr">
        <is>
          <t>Juillet 2026</t>
        </is>
      </c>
      <c r="B20" s="9">
        <f>IFERROR(SUMIF('Recettes'!$O$3:$O$102,$F20,'Recettes'!$K$3:$K$102),0)</f>
        <v/>
      </c>
      <c r="C20" s="9">
        <f>IFERROR(SUMIF('Recettes'!$O$3:$O$102,$F20,'Recettes'!$N$3:$N$102),0)</f>
        <v/>
      </c>
      <c r="D20" s="9">
        <f>IFERROR(SUMIFS('Recettes'!$N$3:$N$102,'Recettes'!$O$3:$O$102,$F20,'Recettes'!$J$3:$J$102,"Encaissée"),0)</f>
        <v/>
      </c>
      <c r="E20" s="24">
        <f>COUNTIF('Recettes'!$O$3:$O$102,$F20)</f>
        <v/>
      </c>
      <c r="F20" s="25" t="inlineStr">
        <is>
          <t>07/2026</t>
        </is>
      </c>
    </row>
    <row r="21">
      <c r="A21" s="21" t="inlineStr">
        <is>
          <t>Août 2026</t>
        </is>
      </c>
      <c r="B21" s="13">
        <f>IFERROR(SUMIF('Recettes'!$O$3:$O$102,$F21,'Recettes'!$K$3:$K$102),0)</f>
        <v/>
      </c>
      <c r="C21" s="13">
        <f>IFERROR(SUMIF('Recettes'!$O$3:$O$102,$F21,'Recettes'!$N$3:$N$102),0)</f>
        <v/>
      </c>
      <c r="D21" s="13">
        <f>IFERROR(SUMIFS('Recettes'!$N$3:$N$102,'Recettes'!$O$3:$O$102,$F21,'Recettes'!$J$3:$J$102,"Encaissée"),0)</f>
        <v/>
      </c>
      <c r="E21" s="22">
        <f>COUNTIF('Recettes'!$O$3:$O$102,$F21)</f>
        <v/>
      </c>
      <c r="F21" s="26" t="inlineStr">
        <is>
          <t>08/2026</t>
        </is>
      </c>
    </row>
    <row r="22">
      <c r="A22" s="19" t="inlineStr">
        <is>
          <t>Septembre 2026</t>
        </is>
      </c>
      <c r="B22" s="9">
        <f>IFERROR(SUMIF('Recettes'!$O$3:$O$102,$F22,'Recettes'!$K$3:$K$102),0)</f>
        <v/>
      </c>
      <c r="C22" s="9">
        <f>IFERROR(SUMIF('Recettes'!$O$3:$O$102,$F22,'Recettes'!$N$3:$N$102),0)</f>
        <v/>
      </c>
      <c r="D22" s="9">
        <f>IFERROR(SUMIFS('Recettes'!$N$3:$N$102,'Recettes'!$O$3:$O$102,$F22,'Recettes'!$J$3:$J$102,"Encaissée"),0)</f>
        <v/>
      </c>
      <c r="E22" s="24">
        <f>COUNTIF('Recettes'!$O$3:$O$102,$F22)</f>
        <v/>
      </c>
      <c r="F22" s="25" t="inlineStr">
        <is>
          <t>09/2026</t>
        </is>
      </c>
    </row>
    <row r="23">
      <c r="A23" s="21" t="inlineStr">
        <is>
          <t>Octobre 2026</t>
        </is>
      </c>
      <c r="B23" s="13">
        <f>IFERROR(SUMIF('Recettes'!$O$3:$O$102,$F23,'Recettes'!$K$3:$K$102),0)</f>
        <v/>
      </c>
      <c r="C23" s="13">
        <f>IFERROR(SUMIF('Recettes'!$O$3:$O$102,$F23,'Recettes'!$N$3:$N$102),0)</f>
        <v/>
      </c>
      <c r="D23" s="13">
        <f>IFERROR(SUMIFS('Recettes'!$N$3:$N$102,'Recettes'!$O$3:$O$102,$F23,'Recettes'!$J$3:$J$102,"Encaissée"),0)</f>
        <v/>
      </c>
      <c r="E23" s="22">
        <f>COUNTIF('Recettes'!$O$3:$O$102,$F23)</f>
        <v/>
      </c>
      <c r="F23" s="26" t="inlineStr">
        <is>
          <t>10/2026</t>
        </is>
      </c>
    </row>
    <row r="24">
      <c r="A24" s="19" t="inlineStr">
        <is>
          <t>Novembre 2026</t>
        </is>
      </c>
      <c r="B24" s="9">
        <f>IFERROR(SUMIF('Recettes'!$O$3:$O$102,$F24,'Recettes'!$K$3:$K$102),0)</f>
        <v/>
      </c>
      <c r="C24" s="9">
        <f>IFERROR(SUMIF('Recettes'!$O$3:$O$102,$F24,'Recettes'!$N$3:$N$102),0)</f>
        <v/>
      </c>
      <c r="D24" s="9">
        <f>IFERROR(SUMIFS('Recettes'!$N$3:$N$102,'Recettes'!$O$3:$O$102,$F24,'Recettes'!$J$3:$J$102,"Encaissée"),0)</f>
        <v/>
      </c>
      <c r="E24" s="24">
        <f>COUNTIF('Recettes'!$O$3:$O$102,$F24)</f>
        <v/>
      </c>
      <c r="F24" s="25" t="inlineStr">
        <is>
          <t>11/2026</t>
        </is>
      </c>
    </row>
    <row r="25">
      <c r="A25" s="21" t="inlineStr">
        <is>
          <t>Décembre 2026</t>
        </is>
      </c>
      <c r="B25" s="13">
        <f>IFERROR(SUMIF('Recettes'!$O$3:$O$102,$F25,'Recettes'!$K$3:$K$102),0)</f>
        <v/>
      </c>
      <c r="C25" s="13">
        <f>IFERROR(SUMIF('Recettes'!$O$3:$O$102,$F25,'Recettes'!$N$3:$N$102),0)</f>
        <v/>
      </c>
      <c r="D25" s="13">
        <f>IFERROR(SUMIFS('Recettes'!$N$3:$N$102,'Recettes'!$O$3:$O$102,$F25,'Recettes'!$J$3:$J$102,"Encaissée"),0)</f>
        <v/>
      </c>
      <c r="E25" s="22">
        <f>COUNTIF('Recettes'!$O$3:$O$102,$F25)</f>
        <v/>
      </c>
      <c r="F25" s="26" t="inlineStr">
        <is>
          <t>12/2026</t>
        </is>
      </c>
    </row>
  </sheetData>
  <mergeCells count="1">
    <mergeCell ref="A1:O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115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Guide d’utilisation du cahier des recettes</t>
        </is>
      </c>
    </row>
    <row r="3">
      <c r="A3" s="27" t="inlineStr">
        <is>
          <t>Objet du cahier de recettes</t>
        </is>
      </c>
      <c r="B3" s="27" t="n"/>
      <c r="C3" s="27" t="n"/>
      <c r="D3" s="27" t="n"/>
      <c r="E3" s="27" t="n"/>
      <c r="F3" s="27" t="n"/>
      <c r="G3" s="27" t="n"/>
      <c r="H3" s="27" t="n"/>
    </row>
    <row r="4" ht="48" customHeight="1">
      <c r="A4" s="28" t="inlineStr">
        <is>
          <t>Ce classeur permet de suivre les factures émises, les encaissements, la TVA et le chiffre d’affaires de votre activité professionnelle.</t>
        </is>
      </c>
    </row>
    <row r="6">
      <c r="A6" s="27" t="inlineStr">
        <is>
          <t>Méthode de saisie d’une recette</t>
        </is>
      </c>
      <c r="B6" s="27" t="n"/>
      <c r="C6" s="27" t="n"/>
      <c r="D6" s="27" t="n"/>
      <c r="E6" s="27" t="n"/>
      <c r="F6" s="27" t="n"/>
      <c r="G6" s="27" t="n"/>
      <c r="H6" s="27" t="n"/>
    </row>
    <row r="7" ht="48" customHeight="1">
      <c r="A7" s="28" t="inlineStr">
        <is>
          <t>Sur la feuille Recettes, renseignez les cellules jaunes : dates, numéro de facture, client, ville, catégorie, prestation, mode de paiement, statut, montant HT et commentaire. Les colonnes TVA, TTC et mois se calculent automatiquement.</t>
        </is>
      </c>
    </row>
    <row r="9">
      <c r="A9" s="27" t="inlineStr">
        <is>
          <t>Définition des statuts</t>
        </is>
      </c>
      <c r="B9" s="27" t="n"/>
      <c r="C9" s="27" t="n"/>
      <c r="D9" s="27" t="n"/>
      <c r="E9" s="27" t="n"/>
      <c r="F9" s="27" t="n"/>
      <c r="G9" s="27" t="n"/>
      <c r="H9" s="27" t="n"/>
    </row>
    <row r="10" ht="48" customHeight="1">
      <c r="A10" s="28" t="inlineStr">
        <is>
          <t>Encaissée : le règlement a été reçu. À encaisser : la facture est émise mais non réglée. En retard : l’échéance est dépassée ou une relance est nécessaire.</t>
        </is>
      </c>
    </row>
    <row r="12">
      <c r="A12" s="27" t="inlineStr">
        <is>
          <t>TVA et justificatifs</t>
        </is>
      </c>
      <c r="B12" s="27" t="n"/>
      <c r="C12" s="27" t="n"/>
      <c r="D12" s="27" t="n"/>
      <c r="E12" s="27" t="n"/>
      <c r="F12" s="27" t="n"/>
      <c r="G12" s="27" t="n"/>
      <c r="H12" s="27" t="n"/>
    </row>
    <row r="13" ht="48" customHeight="1">
      <c r="A13" s="28" t="inlineStr">
        <is>
          <t>Les taux de TVA sont modifiables dans la feuille Synthèse. Vérifiez le taux applicable à chaque opération et conservez les factures, avoirs, contrats et justificatifs de paiement.</t>
        </is>
      </c>
    </row>
    <row r="15">
      <c r="A15" s="27" t="inlineStr">
        <is>
          <t>Conservation des documents</t>
        </is>
      </c>
      <c r="B15" s="27" t="n"/>
      <c r="C15" s="27" t="n"/>
      <c r="D15" s="27" t="n"/>
      <c r="E15" s="27" t="n"/>
      <c r="F15" s="27" t="n"/>
      <c r="G15" s="27" t="n"/>
      <c r="H15" s="27" t="n"/>
    </row>
    <row r="16" ht="48" customHeight="1">
      <c r="A16" s="28" t="inlineStr">
        <is>
          <t>Conservez les factures émises, relevés bancaires, preuves de règlement et échanges utiles selon les durées légales applicables à votre situation.</t>
        </is>
      </c>
    </row>
    <row r="18">
      <c r="A18" s="27" t="inlineStr">
        <is>
          <t>Obligations réglementaires</t>
        </is>
      </c>
      <c r="B18" s="27" t="n"/>
      <c r="C18" s="27" t="n"/>
      <c r="D18" s="27" t="n"/>
      <c r="E18" s="27" t="n"/>
      <c r="F18" s="27" t="n"/>
      <c r="G18" s="27" t="n"/>
      <c r="H18" s="27" t="n"/>
    </row>
    <row r="19" ht="48" customHeight="1">
      <c r="A19" s="28" t="inlineStr">
        <is>
          <t>Vérifiez régulièrement les obligations applicables auprès de l’URSSAF et de l’administration fiscale. Ce fichier est un outil de suivi et ne remplace pas un conseil comptable, fiscal ou juridique.</t>
        </is>
      </c>
    </row>
    <row r="21">
      <c r="A21" s="27" t="inlineStr">
        <is>
          <t>Protection des données personnelles</t>
        </is>
      </c>
      <c r="B21" s="27" t="n"/>
      <c r="C21" s="27" t="n"/>
      <c r="D21" s="27" t="n"/>
      <c r="E21" s="27" t="n"/>
      <c r="F21" s="27" t="n"/>
      <c r="G21" s="27" t="n"/>
      <c r="H21" s="27" t="n"/>
    </row>
    <row r="22" ht="48" customHeight="1">
      <c r="A22" s="28" t="inlineStr">
        <is>
          <t>Au titre du RGPD, limitez les données personnelles aux informations nécessaires au suivi de la relation commerciale et sécurisez l’accès au fichier.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2026-10-02T18:00:03Z</dcterms:created>
  <dcterms:modified xmlns:dcterms="http://purl.org/dc/terms/" xmlns:xsi="http://www.w3.org/2001/XMLSchema-instance" xsi:type="dcterms:W3CDTF">2026-10-02T18:00:03Z</dcterms:modified>
</cp:coreProperties>
</file>