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ste des cadeaux" sheetId="1" state="visible" r:id="rId1"/>
    <sheet xmlns:r="http://schemas.openxmlformats.org/officeDocument/2006/relationships" name="Tableau de bord"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1">
    <numFmt numFmtId="164" formatCode="#,##0.00&quot; €&quot;"/>
  </numFmts>
  <fonts count="7">
    <font>
      <name val="Calibri"/>
      <family val="2"/>
      <color theme="1"/>
      <sz val="11"/>
      <scheme val="minor"/>
    </font>
    <font>
      <name val="Calibri"/>
      <b val="1"/>
      <color rgb="000E7A54"/>
      <sz val="16"/>
    </font>
    <font>
      <name val="Calibri"/>
      <b val="1"/>
      <color rgb="00FFFFFF"/>
      <sz val="11"/>
    </font>
    <font>
      <name val="Calibri"/>
      <color rgb="001F2937"/>
      <sz val="10"/>
    </font>
    <font>
      <name val="Calibri"/>
      <b val="1"/>
      <color rgb="001F2937"/>
      <sz val="10"/>
    </font>
    <font>
      <name val="Calibri"/>
      <b val="1"/>
      <color rgb="00FFFFFF"/>
      <sz val="10"/>
    </font>
    <font>
      <name val="Calibri"/>
      <i val="1"/>
      <color rgb="0012946A"/>
      <sz val="10"/>
    </font>
  </fonts>
  <fills count="8">
    <fill>
      <patternFill/>
    </fill>
    <fill>
      <patternFill patternType="gray125"/>
    </fill>
    <fill>
      <patternFill patternType="solid">
        <fgColor rgb="000E7A54"/>
        <bgColor rgb="000E7A54"/>
      </patternFill>
    </fill>
    <fill>
      <patternFill patternType="solid">
        <fgColor rgb="00EAF7F1"/>
        <bgColor rgb="00EAF7F1"/>
      </patternFill>
    </fill>
    <fill>
      <patternFill patternType="solid">
        <fgColor rgb="00FFFBEB"/>
        <bgColor rgb="00FFFBEB"/>
      </patternFill>
    </fill>
    <fill>
      <patternFill patternType="solid">
        <fgColor rgb="00FFFFFF"/>
        <bgColor rgb="00FFFFFF"/>
      </patternFill>
    </fill>
    <fill>
      <patternFill patternType="solid">
        <fgColor rgb="00F97316"/>
        <bgColor rgb="00F97316"/>
      </patternFill>
    </fill>
    <fill>
      <patternFill patternType="solid">
        <fgColor rgb="0012946A"/>
        <bgColor rgb="0012946A"/>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5">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3" fillId="3" borderId="1" applyAlignment="1" pivotButton="0" quotePrefix="0" xfId="0">
      <alignment horizontal="left" vertical="center" wrapText="1"/>
    </xf>
    <xf numFmtId="0" fontId="3" fillId="3" borderId="1" applyAlignment="1" pivotButton="0" quotePrefix="0" xfId="0">
      <alignment horizontal="center" vertical="center" wrapText="1"/>
    </xf>
    <xf numFmtId="164" fontId="0" fillId="4" borderId="1" applyAlignment="1" pivotButton="0" quotePrefix="0" xfId="0">
      <alignment horizontal="left" vertical="center" wrapText="1"/>
    </xf>
    <xf numFmtId="0" fontId="3" fillId="4" borderId="1" applyAlignment="1" pivotButton="0" quotePrefix="0" xfId="0">
      <alignment horizontal="center" vertical="center" wrapText="1"/>
    </xf>
    <xf numFmtId="164" fontId="0" fillId="0" borderId="1" applyAlignment="1" pivotButton="0" quotePrefix="0" xfId="0">
      <alignment horizontal="left" vertical="center" wrapText="1"/>
    </xf>
    <xf numFmtId="0" fontId="0" fillId="0" borderId="1" applyAlignment="1" pivotButton="0" quotePrefix="0" xfId="0">
      <alignment horizontal="center" vertical="center" wrapText="1"/>
    </xf>
    <xf numFmtId="0" fontId="3" fillId="5" borderId="1" applyAlignment="1" pivotButton="0" quotePrefix="0" xfId="0">
      <alignment horizontal="left" vertical="center" wrapText="1"/>
    </xf>
    <xf numFmtId="0" fontId="3" fillId="5" borderId="1" applyAlignment="1" pivotButton="0" quotePrefix="0" xfId="0">
      <alignment horizontal="center" vertical="center" wrapText="1"/>
    </xf>
    <xf numFmtId="0" fontId="4" fillId="6" borderId="1" applyAlignment="1" pivotButton="0" quotePrefix="0" xfId="0">
      <alignment horizontal="center" vertical="center" wrapText="1"/>
    </xf>
    <xf numFmtId="164" fontId="4" fillId="6" borderId="1" applyAlignment="1" pivotButton="0" quotePrefix="0" xfId="0">
      <alignment horizontal="right" vertical="center"/>
    </xf>
    <xf numFmtId="0" fontId="1" fillId="0" borderId="0" pivotButton="0" quotePrefix="0" xfId="0"/>
    <xf numFmtId="164" fontId="4" fillId="3" borderId="1" applyAlignment="1" pivotButton="0" quotePrefix="0" xfId="0">
      <alignment horizontal="right" vertical="center"/>
    </xf>
    <xf numFmtId="164" fontId="4" fillId="5" borderId="1" applyAlignment="1" pivotButton="0" quotePrefix="0" xfId="0">
      <alignment horizontal="right" vertical="center"/>
    </xf>
    <xf numFmtId="1" fontId="4" fillId="5" borderId="1" applyAlignment="1" pivotButton="0" quotePrefix="0" xfId="0">
      <alignment horizontal="right" vertical="center"/>
    </xf>
    <xf numFmtId="1" fontId="4" fillId="3" borderId="1" applyAlignment="1" pivotButton="0" quotePrefix="0" xfId="0">
      <alignment horizontal="right" vertical="center"/>
    </xf>
    <xf numFmtId="9" fontId="4" fillId="5" borderId="1" applyAlignment="1" pivotButton="0" quotePrefix="0" xfId="0">
      <alignment horizontal="right" vertical="center"/>
    </xf>
    <xf numFmtId="0" fontId="5" fillId="7" borderId="1" applyAlignment="1" pivotButton="0" quotePrefix="0" xfId="0">
      <alignment horizontal="center" vertical="center" wrapText="1"/>
    </xf>
    <xf numFmtId="164" fontId="3" fillId="3" borderId="1" applyAlignment="1" pivotButton="0" quotePrefix="0" xfId="0">
      <alignment horizontal="right" vertical="center"/>
    </xf>
    <xf numFmtId="164" fontId="3" fillId="5" borderId="1" applyAlignment="1" pivotButton="0" quotePrefix="0" xfId="0">
      <alignment horizontal="right" vertical="center"/>
    </xf>
    <xf numFmtId="0" fontId="4" fillId="3" borderId="1" applyAlignment="1" pivotButton="0" quotePrefix="0" xfId="0">
      <alignment horizontal="left" vertical="center" wrapText="1"/>
    </xf>
    <xf numFmtId="0" fontId="4" fillId="5" borderId="1" applyAlignment="1" pivotButton="0" quotePrefix="0" xfId="0">
      <alignment horizontal="left" vertical="center" wrapText="1"/>
    </xf>
    <xf numFmtId="0" fontId="6" fillId="0" borderId="0" applyAlignment="1" pivotButton="0" quotePrefix="0" xfId="0">
      <alignment horizontal="left" vertical="center" wrapText="1"/>
    </xf>
  </cellXfs>
  <cellStyles count="1">
    <cellStyle name="Normal" xfId="0" builtinId="0" hidden="0"/>
  </cellStyles>
  <dxfs count="2">
    <dxf>
      <font>
        <b val="1"/>
        <color rgb="007F1D1D"/>
      </font>
      <fill>
        <patternFill patternType="solid">
          <fgColor rgb="00FCA5A5"/>
          <bgColor rgb="00FCA5A5"/>
        </patternFill>
      </fill>
    </dxf>
    <dxf>
      <font>
        <b val="1"/>
        <color rgb="00065F46"/>
      </font>
      <fill>
        <patternFill patternType="solid">
          <fgColor rgb="00D1FAE5"/>
          <bgColor rgb="00D1FAE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Répartition des dépenses réelles par catégorie</a:t>
            </a:r>
          </a:p>
        </rich>
      </tx>
    </title>
    <plotArea>
      <pieChart>
        <varyColors val="1"/>
        <ser>
          <idx val="0"/>
          <order val="0"/>
          <tx>
            <strRef>
              <f>'Tableau de bord'!C12</f>
            </strRef>
          </tx>
          <spPr>
            <a:ln xmlns:a="http://schemas.openxmlformats.org/drawingml/2006/main">
              <a:prstDash val="solid"/>
            </a:ln>
          </spPr>
          <cat>
            <numRef>
              <f>'Tableau de bord'!$A$13:$A$16</f>
            </numRef>
          </cat>
          <val>
            <numRef>
              <f>'Tableau de bord'!$C$13:$C$16</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Budget prévu vs prix réel par bénéficiaire</a:t>
            </a:r>
          </a:p>
        </rich>
      </tx>
    </title>
    <plotArea>
      <barChart>
        <barDir val="col"/>
        <grouping val="clustered"/>
        <ser>
          <idx val="0"/>
          <order val="0"/>
          <tx>
            <strRef>
              <f>'Tableau de bord'!B19</f>
            </strRef>
          </tx>
          <spPr>
            <a:solidFill xmlns:a="http://schemas.openxmlformats.org/drawingml/2006/main">
              <a:srgbClr val="0E7A54"/>
            </a:solidFill>
            <a:ln xmlns:a="http://schemas.openxmlformats.org/drawingml/2006/main">
              <a:prstDash val="solid"/>
            </a:ln>
          </spPr>
          <cat>
            <numRef>
              <f>'Tableau de bord'!$A$20:$A$29</f>
            </numRef>
          </cat>
          <val>
            <numRef>
              <f>'Tableau de bord'!$B$20:$B$29</f>
            </numRef>
          </val>
        </ser>
        <ser>
          <idx val="1"/>
          <order val="1"/>
          <tx>
            <strRef>
              <f>'Tableau de bord'!C19</f>
            </strRef>
          </tx>
          <spPr>
            <a:solidFill xmlns:a="http://schemas.openxmlformats.org/drawingml/2006/main">
              <a:srgbClr val="F97316"/>
            </a:solidFill>
            <a:ln xmlns:a="http://schemas.openxmlformats.org/drawingml/2006/main">
              <a:prstDash val="solid"/>
            </a:ln>
          </spPr>
          <cat>
            <numRef>
              <f>'Tableau de bord'!$A$20:$A$29</f>
            </numRef>
          </cat>
          <val>
            <numRef>
              <f>'Tableau de bord'!$C$20:$C$29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Bénéficiaire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4</col>
      <colOff>0</colOff>
      <row>11</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29</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J14"/>
  <sheetViews>
    <sheetView workbookViewId="0">
      <pane ySplit="3" topLeftCell="A4" activePane="bottomLeft" state="frozen"/>
      <selection pane="bottomLeft" activeCell="A1" sqref="A1"/>
    </sheetView>
  </sheetViews>
  <sheetFormatPr baseColWidth="8" defaultRowHeight="15"/>
  <cols>
    <col width="14" customWidth="1" min="1" max="1"/>
    <col width="12" customWidth="1" min="2" max="2"/>
    <col width="22" customWidth="1" min="3" max="3"/>
    <col width="20" customWidth="1" min="4" max="4"/>
    <col width="13" customWidth="1" min="5" max="5"/>
    <col width="12" customWidth="1" min="6" max="6"/>
    <col width="10" customWidth="1" min="7" max="7"/>
    <col width="10" customWidth="1" min="8" max="8"/>
    <col width="12" customWidth="1" min="9" max="9"/>
    <col width="18" customWidth="1" min="10" max="10"/>
  </cols>
  <sheetData>
    <row r="1" ht="28" customHeight="1">
      <c r="A1" s="1" t="inlineStr">
        <is>
          <t>Budget Noël 2026 - Liste des cadeaux</t>
        </is>
      </c>
    </row>
    <row r="3" ht="32" customHeight="1">
      <c r="A3" s="2" t="inlineStr">
        <is>
          <t>Bénéficiaire</t>
        </is>
      </c>
      <c r="B3" s="2" t="inlineStr">
        <is>
          <t>Catégorie</t>
        </is>
      </c>
      <c r="C3" s="2" t="inlineStr">
        <is>
          <t>Idée cadeau</t>
        </is>
      </c>
      <c r="D3" s="2" t="inlineStr">
        <is>
          <t>Magasin</t>
        </is>
      </c>
      <c r="E3" s="2" t="inlineStr">
        <is>
          <t>Budget prévu</t>
        </is>
      </c>
      <c r="F3" s="2" t="inlineStr">
        <is>
          <t>Prix réel</t>
        </is>
      </c>
      <c r="G3" s="2" t="inlineStr">
        <is>
          <t>Acheté</t>
        </is>
      </c>
      <c r="H3" s="2" t="inlineStr">
        <is>
          <t>Emballé</t>
        </is>
      </c>
      <c r="I3" s="2" t="inlineStr">
        <is>
          <t>Écart (€)</t>
        </is>
      </c>
      <c r="J3" s="2" t="inlineStr">
        <is>
          <t>Statut</t>
        </is>
      </c>
    </row>
    <row r="4">
      <c r="A4" s="3" t="inlineStr">
        <is>
          <t>Camille</t>
        </is>
      </c>
      <c r="B4" s="4" t="inlineStr">
        <is>
          <t>Famille</t>
        </is>
      </c>
      <c r="C4" s="3" t="inlineStr">
        <is>
          <t>Écharpe en laine</t>
        </is>
      </c>
      <c r="D4" s="3" t="inlineStr">
        <is>
          <t>Galeries Lafayette</t>
        </is>
      </c>
      <c r="E4" s="5" t="n">
        <v>35</v>
      </c>
      <c r="F4" s="5" t="n">
        <v>32</v>
      </c>
      <c r="G4" s="6" t="inlineStr">
        <is>
          <t>Oui</t>
        </is>
      </c>
      <c r="H4" s="6" t="inlineStr">
        <is>
          <t>Oui</t>
        </is>
      </c>
      <c r="I4" s="7">
        <f>E4-F4</f>
        <v/>
      </c>
      <c r="J4" s="8">
        <f>IF(G4="Oui",IF(H4&lt;0,"Dépassement","Acheté - OK"),"À acheter")</f>
        <v/>
      </c>
    </row>
    <row r="5">
      <c r="A5" s="9" t="inlineStr">
        <is>
          <t>Julien</t>
        </is>
      </c>
      <c r="B5" s="10" t="inlineStr">
        <is>
          <t>Amis</t>
        </is>
      </c>
      <c r="C5" s="9" t="inlineStr">
        <is>
          <t>Jeu de société</t>
        </is>
      </c>
      <c r="D5" s="9" t="inlineStr">
        <is>
          <t>Fnac</t>
        </is>
      </c>
      <c r="E5" s="5" t="n">
        <v>40</v>
      </c>
      <c r="F5" s="5" t="n">
        <v>45</v>
      </c>
      <c r="G5" s="6" t="inlineStr">
        <is>
          <t>Oui</t>
        </is>
      </c>
      <c r="H5" s="6" t="inlineStr">
        <is>
          <t>Non</t>
        </is>
      </c>
      <c r="I5" s="7">
        <f>E5-F5</f>
        <v/>
      </c>
      <c r="J5" s="8">
        <f>IF(G5="Oui",IF(H5&lt;0,"Dépassement","Acheté - OK"),"À acheter")</f>
        <v/>
      </c>
    </row>
    <row r="6">
      <c r="A6" s="3" t="inlineStr">
        <is>
          <t>Chloé</t>
        </is>
      </c>
      <c r="B6" s="4" t="inlineStr">
        <is>
          <t>Enfants</t>
        </is>
      </c>
      <c r="C6" s="3" t="inlineStr">
        <is>
          <t>Poupée articulée</t>
        </is>
      </c>
      <c r="D6" s="3" t="inlineStr">
        <is>
          <t>La Grande Récré</t>
        </is>
      </c>
      <c r="E6" s="5" t="n">
        <v>30</v>
      </c>
      <c r="F6" s="5" t="n">
        <v>28</v>
      </c>
      <c r="G6" s="6" t="inlineStr">
        <is>
          <t>Oui</t>
        </is>
      </c>
      <c r="H6" s="6" t="inlineStr">
        <is>
          <t>Oui</t>
        </is>
      </c>
      <c r="I6" s="7">
        <f>E6-F6</f>
        <v/>
      </c>
      <c r="J6" s="8">
        <f>IF(G6="Oui",IF(H6&lt;0,"Dépassement","Acheté - OK"),"À acheter")</f>
        <v/>
      </c>
    </row>
    <row r="7">
      <c r="A7" s="9" t="inlineStr">
        <is>
          <t>Thomas</t>
        </is>
      </c>
      <c r="B7" s="10" t="inlineStr">
        <is>
          <t>Famille</t>
        </is>
      </c>
      <c r="C7" s="9" t="inlineStr">
        <is>
          <t>Livre de cuisine</t>
        </is>
      </c>
      <c r="D7" s="9" t="inlineStr">
        <is>
          <t>Cultura</t>
        </is>
      </c>
      <c r="E7" s="5" t="n">
        <v>25</v>
      </c>
      <c r="F7" s="5" t="n">
        <v>24</v>
      </c>
      <c r="G7" s="6" t="inlineStr">
        <is>
          <t>Oui</t>
        </is>
      </c>
      <c r="H7" s="6" t="inlineStr">
        <is>
          <t>Oui</t>
        </is>
      </c>
      <c r="I7" s="7">
        <f>E7-F7</f>
        <v/>
      </c>
      <c r="J7" s="8">
        <f>IF(G7="Oui",IF(H7&lt;0,"Dépassement","Acheté - OK"),"À acheter")</f>
        <v/>
      </c>
    </row>
    <row r="8">
      <c r="A8" s="3" t="inlineStr">
        <is>
          <t>Léa</t>
        </is>
      </c>
      <c r="B8" s="4" t="inlineStr">
        <is>
          <t>Collègues</t>
        </is>
      </c>
      <c r="C8" s="3" t="inlineStr">
        <is>
          <t>Coffret bougies</t>
        </is>
      </c>
      <c r="D8" s="3" t="inlineStr">
        <is>
          <t>Yves Rocher</t>
        </is>
      </c>
      <c r="E8" s="5" t="n">
        <v>20</v>
      </c>
      <c r="F8" s="5" t="n">
        <v>22</v>
      </c>
      <c r="G8" s="6" t="inlineStr">
        <is>
          <t>Non</t>
        </is>
      </c>
      <c r="H8" s="6" t="inlineStr">
        <is>
          <t>Non</t>
        </is>
      </c>
      <c r="I8" s="7">
        <f>E8-F8</f>
        <v/>
      </c>
      <c r="J8" s="8">
        <f>IF(G8="Oui",IF(H8&lt;0,"Dépassement","Acheté - OK"),"À acheter")</f>
        <v/>
      </c>
    </row>
    <row r="9">
      <c r="A9" s="9" t="inlineStr">
        <is>
          <t>Nicolas</t>
        </is>
      </c>
      <c r="B9" s="10" t="inlineStr">
        <is>
          <t>Amis</t>
        </is>
      </c>
      <c r="C9" s="9" t="inlineStr">
        <is>
          <t>Casque audio</t>
        </is>
      </c>
      <c r="D9" s="9" t="inlineStr">
        <is>
          <t>Boulanger</t>
        </is>
      </c>
      <c r="E9" s="5" t="n">
        <v>80</v>
      </c>
      <c r="F9" s="5" t="n">
        <v>75</v>
      </c>
      <c r="G9" s="6" t="inlineStr">
        <is>
          <t>Oui</t>
        </is>
      </c>
      <c r="H9" s="6" t="inlineStr">
        <is>
          <t>Non</t>
        </is>
      </c>
      <c r="I9" s="7">
        <f>E9-F9</f>
        <v/>
      </c>
      <c r="J9" s="8">
        <f>IF(G9="Oui",IF(H9&lt;0,"Dépassement","Acheté - OK"),"À acheter")</f>
        <v/>
      </c>
    </row>
    <row r="10">
      <c r="A10" s="3" t="inlineStr">
        <is>
          <t>Manon</t>
        </is>
      </c>
      <c r="B10" s="4" t="inlineStr">
        <is>
          <t>Enfants</t>
        </is>
      </c>
      <c r="C10" s="3" t="inlineStr">
        <is>
          <t>Vélo enfant</t>
        </is>
      </c>
      <c r="D10" s="3" t="inlineStr">
        <is>
          <t>Décathlon</t>
        </is>
      </c>
      <c r="E10" s="5" t="n">
        <v>120</v>
      </c>
      <c r="F10" s="5" t="n">
        <v>115</v>
      </c>
      <c r="G10" s="6" t="inlineStr">
        <is>
          <t>Non</t>
        </is>
      </c>
      <c r="H10" s="6" t="inlineStr">
        <is>
          <t>Non</t>
        </is>
      </c>
      <c r="I10" s="7">
        <f>E10-F10</f>
        <v/>
      </c>
      <c r="J10" s="8">
        <f>IF(G10="Oui",IF(H10&lt;0,"Dépassement","Acheté - OK"),"À acheter")</f>
        <v/>
      </c>
    </row>
    <row r="11">
      <c r="A11" s="9" t="inlineStr">
        <is>
          <t>Hugo</t>
        </is>
      </c>
      <c r="B11" s="10" t="inlineStr">
        <is>
          <t>Famille</t>
        </is>
      </c>
      <c r="C11" s="9" t="inlineStr">
        <is>
          <t>Montre connectée</t>
        </is>
      </c>
      <c r="D11" s="9" t="inlineStr">
        <is>
          <t>Darty</t>
        </is>
      </c>
      <c r="E11" s="5" t="n">
        <v>150</v>
      </c>
      <c r="F11" s="5" t="n">
        <v>160</v>
      </c>
      <c r="G11" s="6" t="inlineStr">
        <is>
          <t>Oui</t>
        </is>
      </c>
      <c r="H11" s="6" t="inlineStr">
        <is>
          <t>Oui</t>
        </is>
      </c>
      <c r="I11" s="7">
        <f>E11-F11</f>
        <v/>
      </c>
      <c r="J11" s="8">
        <f>IF(G11="Oui",IF(H11&lt;0,"Dépassement","Acheté - OK"),"À acheter")</f>
        <v/>
      </c>
    </row>
    <row r="12">
      <c r="A12" s="3" t="inlineStr">
        <is>
          <t>Émilie</t>
        </is>
      </c>
      <c r="B12" s="4" t="inlineStr">
        <is>
          <t>Collègues</t>
        </is>
      </c>
      <c r="C12" s="3" t="inlineStr">
        <is>
          <t>Parfum</t>
        </is>
      </c>
      <c r="D12" s="3" t="inlineStr">
        <is>
          <t>Sephora</t>
        </is>
      </c>
      <c r="E12" s="5" t="n">
        <v>45</v>
      </c>
      <c r="F12" s="5" t="n">
        <v>40</v>
      </c>
      <c r="G12" s="6" t="inlineStr">
        <is>
          <t>Non</t>
        </is>
      </c>
      <c r="H12" s="6" t="inlineStr">
        <is>
          <t>Non</t>
        </is>
      </c>
      <c r="I12" s="7">
        <f>E12-F12</f>
        <v/>
      </c>
      <c r="J12" s="8">
        <f>IF(G12="Oui",IF(H12&lt;0,"Dépassement","Acheté - OK"),"À acheter")</f>
        <v/>
      </c>
    </row>
    <row r="13">
      <c r="A13" s="9" t="inlineStr">
        <is>
          <t>Lucas</t>
        </is>
      </c>
      <c r="B13" s="10" t="inlineStr">
        <is>
          <t>Amis</t>
        </is>
      </c>
      <c r="C13" s="9" t="inlineStr">
        <is>
          <t>Sac à dos</t>
        </is>
      </c>
      <c r="D13" s="9" t="inlineStr">
        <is>
          <t>Décathlon</t>
        </is>
      </c>
      <c r="E13" s="5" t="n">
        <v>55</v>
      </c>
      <c r="F13" s="5" t="n">
        <v>50</v>
      </c>
      <c r="G13" s="6" t="inlineStr">
        <is>
          <t>Oui</t>
        </is>
      </c>
      <c r="H13" s="6" t="inlineStr">
        <is>
          <t>Oui</t>
        </is>
      </c>
      <c r="I13" s="7">
        <f>E13-F13</f>
        <v/>
      </c>
      <c r="J13" s="8">
        <f>IF(G13="Oui",IF(H13&lt;0,"Dépassement","Acheté - OK"),"À acheter")</f>
        <v/>
      </c>
    </row>
    <row r="14">
      <c r="A14" s="11" t="inlineStr">
        <is>
          <t>TOTAL</t>
        </is>
      </c>
      <c r="B14" s="11" t="n"/>
      <c r="C14" s="11" t="n"/>
      <c r="D14" s="11" t="n"/>
      <c r="E14" s="12">
        <f>SUM(E4:E13)</f>
        <v/>
      </c>
      <c r="F14" s="12">
        <f>SUM(F4:F13)</f>
        <v/>
      </c>
      <c r="G14" s="11" t="n"/>
      <c r="H14" s="11" t="n"/>
      <c r="I14" s="12">
        <f>SUM(H4:H13)</f>
        <v/>
      </c>
      <c r="J14" s="11">
        <f>COUNTIF(G4:G13,"Oui")&amp;" / "&amp;10&amp;" achetés"</f>
        <v/>
      </c>
    </row>
  </sheetData>
  <mergeCells count="2">
    <mergeCell ref="A1:J1"/>
    <mergeCell ref="A14:D14"/>
  </mergeCells>
  <conditionalFormatting sqref="H4:H13">
    <cfRule type="expression" priority="1" dxfId="0">
      <formula>H4&lt;0</formula>
    </cfRule>
    <cfRule type="expression" priority="2" dxfId="1">
      <formula>H4&gt;=0</formula>
    </cfRule>
  </conditionalFormatting>
  <conditionalFormatting sqref="J4:J13">
    <cfRule type="expression" priority="3" dxfId="0">
      <formula>J4="Dépassement"</formula>
    </cfRule>
  </conditionalFormatting>
  <dataValidations count="2">
    <dataValidation sqref="G4:H13" showErrorMessage="1" showInputMessage="1" allowBlank="1" type="list">
      <formula1>"Oui,Non"</formula1>
    </dataValidation>
    <dataValidation sqref="B4:B13" showErrorMessage="1" showInputMessage="1" allowBlank="1" type="list">
      <formula1>"Famille,Amis,Collègues,Enfants"</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cols>
    <col width="22" customWidth="1" min="1" max="1"/>
    <col width="16" customWidth="1" min="2" max="2"/>
    <col width="16" customWidth="1" min="3" max="3"/>
    <col width="12" customWidth="1" min="4" max="4"/>
    <col width="12" customWidth="1" min="5" max="5"/>
    <col width="12" customWidth="1" min="6" max="6"/>
  </cols>
  <sheetData>
    <row r="1" ht="28" customHeight="1">
      <c r="A1" s="13" t="inlineStr">
        <is>
          <t>Tableau de bord - Budget Noël 2026</t>
        </is>
      </c>
    </row>
    <row r="3">
      <c r="A3" s="2" t="inlineStr">
        <is>
          <t>Indicateur</t>
        </is>
      </c>
      <c r="B3" s="2" t="inlineStr">
        <is>
          <t>Valeur</t>
        </is>
      </c>
    </row>
    <row r="4">
      <c r="A4" s="3" t="inlineStr">
        <is>
          <t>Budget total prévu</t>
        </is>
      </c>
      <c r="B4" s="14">
        <f>'Liste des cadeaux'!E14</f>
        <v/>
      </c>
    </row>
    <row r="5">
      <c r="A5" s="9" t="inlineStr">
        <is>
          <t>Dépenses réelles totales</t>
        </is>
      </c>
      <c r="B5" s="15">
        <f>'Liste des cadeaux'!F14</f>
        <v/>
      </c>
    </row>
    <row r="6">
      <c r="A6" s="3" t="inlineStr">
        <is>
          <t>Écart global</t>
        </is>
      </c>
      <c r="B6" s="14">
        <f>'Liste des cadeaux'!H14</f>
        <v/>
      </c>
    </row>
    <row r="7">
      <c r="A7" s="9" t="inlineStr">
        <is>
          <t>Nombre de cadeaux</t>
        </is>
      </c>
      <c r="B7" s="16">
        <f>COUNTA('Liste des cadeaux'!A4:A13)</f>
        <v/>
      </c>
      <c r="E7">
        <f>B8</f>
        <v/>
      </c>
    </row>
    <row r="8">
      <c r="A8" s="3" t="inlineStr">
        <is>
          <t>Cadeaux achetés</t>
        </is>
      </c>
      <c r="B8" s="17">
        <f>COUNTIF('Liste des cadeaux'!G4:G13,"Oui")</f>
        <v/>
      </c>
      <c r="E8">
        <f>B7</f>
        <v/>
      </c>
    </row>
    <row r="9">
      <c r="A9" s="9" t="inlineStr">
        <is>
          <t>Taux d'achat</t>
        </is>
      </c>
      <c r="B9" s="18">
        <f>IFERROR(B8/B7,0)</f>
        <v/>
      </c>
    </row>
    <row r="12">
      <c r="A12" s="19" t="inlineStr">
        <is>
          <t>Catégorie</t>
        </is>
      </c>
      <c r="B12" s="19" t="inlineStr">
        <is>
          <t>Budget prévu</t>
        </is>
      </c>
      <c r="C12" s="19" t="inlineStr">
        <is>
          <t>Prix réel</t>
        </is>
      </c>
    </row>
    <row r="13">
      <c r="A13" s="3" t="inlineStr">
        <is>
          <t>Famille</t>
        </is>
      </c>
      <c r="B13" s="20">
        <f>SUMIF('Liste des cadeaux'!B4:B13,A13,'Liste des cadeaux'!E4:E13)</f>
        <v/>
      </c>
      <c r="C13" s="20">
        <f>SUMIF('Liste des cadeaux'!B4:B13,A13,'Liste des cadeaux'!F4:F13)</f>
        <v/>
      </c>
    </row>
    <row r="14">
      <c r="A14" s="9" t="inlineStr">
        <is>
          <t>Amis</t>
        </is>
      </c>
      <c r="B14" s="21">
        <f>SUMIF('Liste des cadeaux'!B4:B13,A14,'Liste des cadeaux'!E4:E13)</f>
        <v/>
      </c>
      <c r="C14" s="21">
        <f>SUMIF('Liste des cadeaux'!B4:B13,A14,'Liste des cadeaux'!F4:F13)</f>
        <v/>
      </c>
    </row>
    <row r="15">
      <c r="A15" s="3" t="inlineStr">
        <is>
          <t>Collègues</t>
        </is>
      </c>
      <c r="B15" s="20">
        <f>SUMIF('Liste des cadeaux'!B4:B13,A15,'Liste des cadeaux'!E4:E13)</f>
        <v/>
      </c>
      <c r="C15" s="20">
        <f>SUMIF('Liste des cadeaux'!B4:B13,A15,'Liste des cadeaux'!F4:F13)</f>
        <v/>
      </c>
    </row>
    <row r="16">
      <c r="A16" s="9" t="inlineStr">
        <is>
          <t>Enfants</t>
        </is>
      </c>
      <c r="B16" s="21">
        <f>SUMIF('Liste des cadeaux'!B4:B13,A16,'Liste des cadeaux'!E4:E13)</f>
        <v/>
      </c>
      <c r="C16" s="21">
        <f>SUMIF('Liste des cadeaux'!B4:B13,A16,'Liste des cadeaux'!F4:F13)</f>
        <v/>
      </c>
    </row>
    <row r="19">
      <c r="A19" s="19" t="inlineStr">
        <is>
          <t>Bénéficiaire</t>
        </is>
      </c>
      <c r="B19" s="19" t="inlineStr">
        <is>
          <t>Budget prévu</t>
        </is>
      </c>
      <c r="C19" s="19" t="inlineStr">
        <is>
          <t>Prix réel</t>
        </is>
      </c>
    </row>
    <row r="20">
      <c r="A20" s="3">
        <f>'Liste des cadeaux'!A4</f>
        <v/>
      </c>
      <c r="B20" s="20">
        <f>'Liste des cadeaux'!E4</f>
        <v/>
      </c>
      <c r="C20" s="20">
        <f>'Liste des cadeaux'!F4</f>
        <v/>
      </c>
    </row>
    <row r="21">
      <c r="A21" s="9">
        <f>'Liste des cadeaux'!A5</f>
        <v/>
      </c>
      <c r="B21" s="21">
        <f>'Liste des cadeaux'!E5</f>
        <v/>
      </c>
      <c r="C21" s="21">
        <f>'Liste des cadeaux'!F5</f>
        <v/>
      </c>
    </row>
    <row r="22">
      <c r="A22" s="3">
        <f>'Liste des cadeaux'!A6</f>
        <v/>
      </c>
      <c r="B22" s="20">
        <f>'Liste des cadeaux'!E6</f>
        <v/>
      </c>
      <c r="C22" s="20">
        <f>'Liste des cadeaux'!F6</f>
        <v/>
      </c>
    </row>
    <row r="23">
      <c r="A23" s="9">
        <f>'Liste des cadeaux'!A7</f>
        <v/>
      </c>
      <c r="B23" s="21">
        <f>'Liste des cadeaux'!E7</f>
        <v/>
      </c>
      <c r="C23" s="21">
        <f>'Liste des cadeaux'!F7</f>
        <v/>
      </c>
    </row>
    <row r="24">
      <c r="A24" s="3">
        <f>'Liste des cadeaux'!A8</f>
        <v/>
      </c>
      <c r="B24" s="20">
        <f>'Liste des cadeaux'!E8</f>
        <v/>
      </c>
      <c r="C24" s="20">
        <f>'Liste des cadeaux'!F8</f>
        <v/>
      </c>
    </row>
    <row r="25">
      <c r="A25" s="9">
        <f>'Liste des cadeaux'!A9</f>
        <v/>
      </c>
      <c r="B25" s="21">
        <f>'Liste des cadeaux'!E9</f>
        <v/>
      </c>
      <c r="C25" s="21">
        <f>'Liste des cadeaux'!F9</f>
        <v/>
      </c>
    </row>
    <row r="26">
      <c r="A26" s="3">
        <f>'Liste des cadeaux'!A10</f>
        <v/>
      </c>
      <c r="B26" s="20">
        <f>'Liste des cadeaux'!E10</f>
        <v/>
      </c>
      <c r="C26" s="20">
        <f>'Liste des cadeaux'!F10</f>
        <v/>
      </c>
    </row>
    <row r="27">
      <c r="A27" s="9">
        <f>'Liste des cadeaux'!A11</f>
        <v/>
      </c>
      <c r="B27" s="21">
        <f>'Liste des cadeaux'!E11</f>
        <v/>
      </c>
      <c r="C27" s="21">
        <f>'Liste des cadeaux'!F11</f>
        <v/>
      </c>
    </row>
    <row r="28">
      <c r="A28" s="3">
        <f>'Liste des cadeaux'!A12</f>
        <v/>
      </c>
      <c r="B28" s="20">
        <f>'Liste des cadeaux'!E12</f>
        <v/>
      </c>
      <c r="C28" s="20">
        <f>'Liste des cadeaux'!F12</f>
        <v/>
      </c>
    </row>
    <row r="29">
      <c r="A29" s="9">
        <f>'Liste des cadeaux'!A13</f>
        <v/>
      </c>
      <c r="B29" s="21">
        <f>'Liste des cadeaux'!E13</f>
        <v/>
      </c>
      <c r="C29" s="21">
        <f>'Liste des cadeaux'!F13</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20" customWidth="1" min="1" max="1"/>
    <col width="22" customWidth="1" min="2" max="2"/>
    <col width="22" customWidth="1" min="3" max="3"/>
    <col width="22" customWidth="1" min="4" max="4"/>
  </cols>
  <sheetData>
    <row r="1" ht="28" customHeight="1">
      <c r="A1" s="13" t="inlineStr">
        <is>
          <t>Mode d'emploi - Budget Noël 2026</t>
        </is>
      </c>
    </row>
    <row r="3">
      <c r="A3" s="2" t="inlineStr">
        <is>
          <t>Feuille</t>
        </is>
      </c>
      <c r="B3" s="2" t="inlineStr">
        <is>
          <t>Description</t>
        </is>
      </c>
      <c r="C3" s="8" t="n"/>
      <c r="D3" s="8" t="n"/>
    </row>
    <row r="4" ht="45" customHeight="1">
      <c r="A4" s="22" t="inlineStr">
        <is>
          <t>Liste des cadeaux</t>
        </is>
      </c>
      <c r="B4" s="3" t="inlineStr">
        <is>
          <t>Saisissez chaque cadeau à offrir : bénéficiaire, catégorie, idée cadeau, magasin, budget prévu et prix réel. Les colonnes Acheté et Emballé sont des listes déroulantes (Oui/Non). L'écart et le statut se calculent automatiquement.</t>
        </is>
      </c>
    </row>
    <row r="5" ht="45" customHeight="1">
      <c r="A5" s="23" t="inlineStr">
        <is>
          <t>Tableau de bord</t>
        </is>
      </c>
      <c r="B5" s="9" t="inlineStr">
        <is>
          <t>Synthèse automatique : budget total, dépenses réelles, écart global, nombre de cadeaux et taux d'achat. Le graphique en secteurs montre la répartition des dépenses par catégorie et le graphique en barres compare budget prévu et prix réel par bénéficiaire.</t>
        </is>
      </c>
    </row>
    <row r="6" ht="45" customHeight="1">
      <c r="A6" s="22" t="inlineStr">
        <is>
          <t>Cellules jaunes</t>
        </is>
      </c>
      <c r="B6" s="3" t="inlineStr">
        <is>
          <t>Les cellules à fond jaune pâle (#FFFBEB) sont destinées à la saisie : budget prévu, prix réel, statut Acheté/Emballé.</t>
        </is>
      </c>
    </row>
    <row r="7" ht="45" customHeight="1">
      <c r="A7" s="23" t="inlineStr">
        <is>
          <t>Écart (€)</t>
        </is>
      </c>
      <c r="B7" s="9" t="inlineStr">
        <is>
          <t>Calculé automatiquement (Budget prévu - Prix réel). Un écart négatif (surligné en rouge) signifie un dépassement de budget.</t>
        </is>
      </c>
    </row>
    <row r="8" ht="45" customHeight="1">
      <c r="A8" s="22" t="inlineStr">
        <is>
          <t>Statut</t>
        </is>
      </c>
      <c r="B8" s="3" t="inlineStr">
        <is>
          <t>Indique si le cadeau reste à acheter, s'il est acheté dans les clous, ou s'il y a un dépassement de budget.</t>
        </is>
      </c>
    </row>
    <row r="9" ht="45" customHeight="1">
      <c r="A9" s="23" t="inlineStr">
        <is>
          <t>Ajout de lignes</t>
        </is>
      </c>
      <c r="B9" s="9" t="inlineStr">
        <is>
          <t>Pour ajouter un cadeau, insérez une ligne avant le total, puis recopiez les formules des colonnes Écart et Statut vers le bas.</t>
        </is>
      </c>
    </row>
    <row r="11">
      <c r="A11" s="24" t="inlineStr">
        <is>
          <t>Astuce : mettez à jour ce fichier au fur et à mesure de vos achats pour garder une vision claire de votre budget de Noël !</t>
        </is>
      </c>
    </row>
  </sheetData>
  <mergeCells count="9">
    <mergeCell ref="A1:D1"/>
    <mergeCell ref="B3:D3"/>
    <mergeCell ref="B4:D4"/>
    <mergeCell ref="B5:D5"/>
    <mergeCell ref="B6:D6"/>
    <mergeCell ref="B7:D7"/>
    <mergeCell ref="B8:D8"/>
    <mergeCell ref="B9:D9"/>
    <mergeCell ref="A11:D1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2026-07-21T16:47:33Z</dcterms:created>
  <dcterms:modified xmlns:dcterms="http://purl.org/dc/terms/" xmlns:xsi="http://www.w3.org/2001/XMLSchema-instance" xsi:type="dcterms:W3CDTF">2026-07-21T16:47:33Z</dcterms:modified>
</cp:coreProperties>
</file>